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offic\OneDrive\Documents\有限会社ミューズ関連\リュート関係\"/>
    </mc:Choice>
  </mc:AlternateContent>
  <xr:revisionPtr revIDLastSave="0" documentId="13_ncr:1_{BABD65C7-902D-4584-86FE-BD40CA8C6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リスト" sheetId="2" r:id="rId2"/>
  </sheets>
  <definedNames>
    <definedName name="_xlnm.Print_Area" localSheetId="0">Sheet1!$A$1:$M$55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F16" i="1"/>
  <c r="F17" i="1" l="1"/>
  <c r="J17" i="1" l="1"/>
  <c r="J1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J18" i="1" l="1"/>
  <c r="J21" i="1" s="1"/>
  <c r="K26" i="1" l="1"/>
  <c r="K25" i="1"/>
  <c r="K41" i="1" l="1"/>
  <c r="K44" i="1" s="1"/>
</calcChain>
</file>

<file path=xl/sharedStrings.xml><?xml version="1.0" encoding="utf-8"?>
<sst xmlns="http://schemas.openxmlformats.org/spreadsheetml/2006/main" count="128" uniqueCount="117">
  <si>
    <t>リュート弦注文フォーム</t>
    <rPh sb="4" eb="5">
      <t>ゲン</t>
    </rPh>
    <rPh sb="5" eb="7">
      <t>チュウモン</t>
    </rPh>
    <phoneticPr fontId="1"/>
  </si>
  <si>
    <t>お名前</t>
    <rPh sb="1" eb="3">
      <t>ナマエ</t>
    </rPh>
    <phoneticPr fontId="1"/>
  </si>
  <si>
    <t>ふりがな</t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</si>
  <si>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</si>
  <si>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</si>
  <si>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支払い方法</t>
    <rPh sb="0" eb="2">
      <t>シハラ</t>
    </rPh>
    <rPh sb="3" eb="5">
      <t>ホウホウ</t>
    </rPh>
    <phoneticPr fontId="1"/>
  </si>
  <si>
    <t>Ｐｌａｎ No.</t>
    <phoneticPr fontId="1"/>
  </si>
  <si>
    <t>メーカー</t>
    <phoneticPr fontId="2"/>
  </si>
  <si>
    <t>単価（税込）</t>
    <rPh sb="0" eb="2">
      <t>タンカ</t>
    </rPh>
    <rPh sb="3" eb="5">
      <t>ゼイコミ</t>
    </rPh>
    <phoneticPr fontId="1"/>
  </si>
  <si>
    <t>種類</t>
    <rPh sb="0" eb="2">
      <t>シュルイ</t>
    </rPh>
    <phoneticPr fontId="2"/>
  </si>
  <si>
    <t>品番</t>
    <rPh sb="0" eb="2">
      <t>ヒンバン</t>
    </rPh>
    <phoneticPr fontId="1"/>
  </si>
  <si>
    <t>単価（税込）</t>
    <rPh sb="0" eb="2">
      <t>タンカ</t>
    </rPh>
    <rPh sb="3" eb="5">
      <t>ゼイコミ</t>
    </rPh>
    <phoneticPr fontId="2"/>
  </si>
  <si>
    <t>個数</t>
    <rPh sb="0" eb="2">
      <t>コスウ</t>
    </rPh>
    <phoneticPr fontId="1"/>
  </si>
  <si>
    <t>合計</t>
    <rPh sb="0" eb="2">
      <t>ゴウケイ</t>
    </rPh>
    <phoneticPr fontId="1"/>
  </si>
  <si>
    <t>送料</t>
    <rPh sb="0" eb="2">
      <t>ソウリョウ</t>
    </rPh>
    <phoneticPr fontId="1"/>
  </si>
  <si>
    <t>合計金額</t>
    <rPh sb="0" eb="2">
      <t>ゴウケイ</t>
    </rPh>
    <rPh sb="2" eb="4">
      <t>キンガク</t>
    </rPh>
    <phoneticPr fontId="1"/>
  </si>
  <si>
    <t>地域</t>
    <rPh sb="0" eb="2">
      <t>チイキ</t>
    </rPh>
    <phoneticPr fontId="1"/>
  </si>
  <si>
    <t>お買上げ金額</t>
    <rPh sb="1" eb="3">
      <t>カイア</t>
    </rPh>
    <rPh sb="4" eb="6">
      <t>キンガク</t>
    </rPh>
    <phoneticPr fontId="1"/>
  </si>
  <si>
    <t>無料</t>
    <rPh sb="0" eb="2">
      <t>ムリョウ</t>
    </rPh>
    <phoneticPr fontId="1"/>
  </si>
  <si>
    <t>北海道</t>
    <rPh sb="0" eb="3">
      <t>ホッカイドウ</t>
    </rPh>
    <phoneticPr fontId="1"/>
  </si>
  <si>
    <t>住所１</t>
    <rPh sb="0" eb="2">
      <t>ジュウショ</t>
    </rPh>
    <phoneticPr fontId="1"/>
  </si>
  <si>
    <t>住所２</t>
    <rPh sb="0" eb="2">
      <t>ジュウショ</t>
    </rPh>
    <phoneticPr fontId="1"/>
  </si>
  <si>
    <t>＜送料＞</t>
    <rPh sb="1" eb="3">
      <t>ソウリョウ</t>
    </rPh>
    <phoneticPr fontId="1"/>
  </si>
  <si>
    <t>◆バラ弦をご注文の方は下記にご記入ください。</t>
    <rPh sb="3" eb="4">
      <t>ゲン</t>
    </rPh>
    <rPh sb="6" eb="8">
      <t>チュウモン</t>
    </rPh>
    <rPh sb="9" eb="10">
      <t>カタ</t>
    </rPh>
    <rPh sb="11" eb="13">
      <t>カキ</t>
    </rPh>
    <rPh sb="15" eb="17">
      <t>キニュウ</t>
    </rPh>
    <phoneticPr fontId="1"/>
  </si>
  <si>
    <t>金額（税込）</t>
    <rPh sb="0" eb="2">
      <t>キンガク</t>
    </rPh>
    <rPh sb="3" eb="5">
      <t>ゼイコミ</t>
    </rPh>
    <phoneticPr fontId="1"/>
  </si>
  <si>
    <t>右のセルにカーソルを置くと右にプルダウンボタンが出てきます。</t>
    <rPh sb="0" eb="1">
      <t>ミギ</t>
    </rPh>
    <rPh sb="10" eb="11">
      <t>オ</t>
    </rPh>
    <rPh sb="13" eb="14">
      <t>ミギ</t>
    </rPh>
    <rPh sb="24" eb="25">
      <t>デ</t>
    </rPh>
    <phoneticPr fontId="1"/>
  </si>
  <si>
    <t>Plan 1</t>
    <phoneticPr fontId="1"/>
  </si>
  <si>
    <t>Plan 2</t>
    <phoneticPr fontId="1"/>
  </si>
  <si>
    <t>Plan 3</t>
    <phoneticPr fontId="1"/>
  </si>
  <si>
    <t>Plan 4</t>
    <phoneticPr fontId="1"/>
  </si>
  <si>
    <t>Plan 5</t>
    <phoneticPr fontId="1"/>
  </si>
  <si>
    <t>Plan 6</t>
    <phoneticPr fontId="1"/>
  </si>
  <si>
    <t>◆Ｐｌａｎ１～６をご注文の方は、Ｐｌａｎ Noをプルダウンで選び,単価と個数をご記入ください。</t>
    <rPh sb="10" eb="12">
      <t>チュウモン</t>
    </rPh>
    <rPh sb="13" eb="14">
      <t>カタ</t>
    </rPh>
    <rPh sb="30" eb="31">
      <t>エラ</t>
    </rPh>
    <rPh sb="33" eb="35">
      <t>タンカ</t>
    </rPh>
    <rPh sb="36" eb="38">
      <t>コスウ</t>
    </rPh>
    <rPh sb="40" eb="42">
      <t>キニュウ</t>
    </rPh>
    <phoneticPr fontId="1"/>
  </si>
  <si>
    <t>＊Plan No記入欄と単価記入欄にカーソルを置くと右にプルダウンボタンが出ます。</t>
    <rPh sb="8" eb="10">
      <t>キニュウ</t>
    </rPh>
    <rPh sb="10" eb="11">
      <t>ラン</t>
    </rPh>
    <rPh sb="12" eb="14">
      <t>タンカ</t>
    </rPh>
    <rPh sb="14" eb="16">
      <t>キニュウ</t>
    </rPh>
    <rPh sb="16" eb="17">
      <t>ラン</t>
    </rPh>
    <rPh sb="23" eb="24">
      <t>オ</t>
    </rPh>
    <rPh sb="26" eb="27">
      <t>ミギ</t>
    </rPh>
    <rPh sb="37" eb="38">
      <t>デ</t>
    </rPh>
    <phoneticPr fontId="1"/>
  </si>
  <si>
    <t>品番</t>
  </si>
  <si>
    <t>種類</t>
  </si>
  <si>
    <t>ゲージ</t>
  </si>
  <si>
    <t>研磨ナイロン</t>
  </si>
  <si>
    <t>巻き線</t>
  </si>
  <si>
    <t>ピラミッド</t>
    <phoneticPr fontId="2"/>
  </si>
  <si>
    <t>税込</t>
    <phoneticPr fontId="2"/>
  </si>
  <si>
    <t>フレットガット</t>
    <phoneticPr fontId="2"/>
  </si>
  <si>
    <t>品番</t>
    <rPh sb="0" eb="2">
      <t>ヒンバン</t>
    </rPh>
    <phoneticPr fontId="2"/>
  </si>
  <si>
    <t>ゲージ</t>
    <phoneticPr fontId="2"/>
  </si>
  <si>
    <t>税込価格</t>
    <rPh sb="0" eb="2">
      <t>ゼイコミ</t>
    </rPh>
    <rPh sb="2" eb="4">
      <t>カカク</t>
    </rPh>
    <phoneticPr fontId="2"/>
  </si>
  <si>
    <t>NG42</t>
    <phoneticPr fontId="2"/>
  </si>
  <si>
    <t>ナイルガット</t>
    <phoneticPr fontId="2"/>
  </si>
  <si>
    <t>巻き線のゲージはガット弦換算値です。実際のゲージとは異なります。</t>
    <rPh sb="0" eb="1">
      <t>マ</t>
    </rPh>
    <rPh sb="2" eb="3">
      <t>セン</t>
    </rPh>
    <rPh sb="11" eb="12">
      <t>ゲン</t>
    </rPh>
    <rPh sb="12" eb="14">
      <t>カンサン</t>
    </rPh>
    <rPh sb="14" eb="15">
      <t>チ</t>
    </rPh>
    <rPh sb="18" eb="20">
      <t>ジッサイ</t>
    </rPh>
    <rPh sb="26" eb="27">
      <t>コト</t>
    </rPh>
    <phoneticPr fontId="2"/>
  </si>
  <si>
    <t>アキーラ</t>
    <phoneticPr fontId="2"/>
  </si>
  <si>
    <t>　（メーカー名と種類はカーソルを置くとプルダウンで選択可能です。品番と価格は右の表を見てご記入ください）</t>
    <rPh sb="6" eb="7">
      <t>メイ</t>
    </rPh>
    <rPh sb="8" eb="10">
      <t>シュルイ</t>
    </rPh>
    <rPh sb="16" eb="17">
      <t>オ</t>
    </rPh>
    <rPh sb="25" eb="27">
      <t>センタク</t>
    </rPh>
    <rPh sb="27" eb="29">
      <t>カノウ</t>
    </rPh>
    <rPh sb="32" eb="34">
      <t>ヒンバン</t>
    </rPh>
    <rPh sb="35" eb="37">
      <t>カカク</t>
    </rPh>
    <rPh sb="38" eb="39">
      <t>ミギ</t>
    </rPh>
    <rPh sb="40" eb="41">
      <t>ヒョウ</t>
    </rPh>
    <rPh sb="42" eb="43">
      <t>ミ</t>
    </rPh>
    <rPh sb="45" eb="47">
      <t>キニュウ</t>
    </rPh>
    <phoneticPr fontId="1"/>
  </si>
  <si>
    <t>代引き手数料</t>
    <rPh sb="0" eb="2">
      <t>ダイビ</t>
    </rPh>
    <rPh sb="3" eb="6">
      <t>テスウリョウ</t>
    </rPh>
    <phoneticPr fontId="2"/>
  </si>
  <si>
    <t xml:space="preserve"> ＊代引き手数料は右の表を参考にプルダウンで選択ください。</t>
    <rPh sb="2" eb="4">
      <t>ダイビ</t>
    </rPh>
    <rPh sb="5" eb="8">
      <t>テスウリョウ</t>
    </rPh>
    <rPh sb="9" eb="10">
      <t>ミギ</t>
    </rPh>
    <rPh sb="11" eb="12">
      <t>オモテ</t>
    </rPh>
    <rPh sb="13" eb="15">
      <t>サンコウ</t>
    </rPh>
    <rPh sb="22" eb="24">
      <t>センタク</t>
    </rPh>
    <phoneticPr fontId="2"/>
  </si>
  <si>
    <t xml:space="preserve">代引金額 </t>
    <phoneticPr fontId="2"/>
  </si>
  <si>
    <t xml:space="preserve">10,000円未満 </t>
    <phoneticPr fontId="2"/>
  </si>
  <si>
    <t xml:space="preserve">10,000円以上～30,000円未満 </t>
    <phoneticPr fontId="2"/>
  </si>
  <si>
    <t xml:space="preserve">30,000円以上～100,000円未満 </t>
    <phoneticPr fontId="2"/>
  </si>
  <si>
    <t xml:space="preserve"> ＊代引き手数料は右上の表を参考にプルダウンで選択ください。</t>
    <rPh sb="2" eb="4">
      <t>ダイビ</t>
    </rPh>
    <rPh sb="5" eb="8">
      <t>テスウリョウ</t>
    </rPh>
    <rPh sb="9" eb="10">
      <t>ミギ</t>
    </rPh>
    <rPh sb="10" eb="11">
      <t>ウエ</t>
    </rPh>
    <rPh sb="12" eb="13">
      <t>オモテ</t>
    </rPh>
    <rPh sb="14" eb="16">
      <t>サンコウ</t>
    </rPh>
    <rPh sb="23" eb="25">
      <t>センタク</t>
    </rPh>
    <phoneticPr fontId="2"/>
  </si>
  <si>
    <r>
      <t>単価</t>
    </r>
    <r>
      <rPr>
        <sz val="9"/>
        <color theme="1"/>
        <rFont val="ＭＳ Ｐゴシック"/>
        <family val="3"/>
        <charset val="128"/>
        <scheme val="minor"/>
      </rPr>
      <t>（税込）</t>
    </r>
    <rPh sb="0" eb="2">
      <t>タンカ</t>
    </rPh>
    <rPh sb="3" eb="5">
      <t>ゼイコミ</t>
    </rPh>
    <phoneticPr fontId="1"/>
  </si>
  <si>
    <r>
      <t>金額</t>
    </r>
    <r>
      <rPr>
        <sz val="9"/>
        <color theme="1"/>
        <rFont val="ＭＳ Ｐゴシック"/>
        <family val="3"/>
        <charset val="128"/>
        <scheme val="minor"/>
      </rPr>
      <t>（税込）</t>
    </r>
    <rPh sb="0" eb="2">
      <t>キンガク</t>
    </rPh>
    <rPh sb="3" eb="5">
      <t>ゼイコミ</t>
    </rPh>
    <phoneticPr fontId="1"/>
  </si>
  <si>
    <t>NG40</t>
    <phoneticPr fontId="2"/>
  </si>
  <si>
    <r>
      <rPr>
        <sz val="10"/>
        <rFont val="Lucida Grande"/>
        <family val="2"/>
      </rPr>
      <t>ピラミッドの巻き線にはガット弦換算値はありません。</t>
    </r>
    <r>
      <rPr>
        <sz val="11"/>
        <rFont val="Lucida Grande"/>
        <family val="2"/>
      </rPr>
      <t xml:space="preserve">
</t>
    </r>
  </si>
  <si>
    <t>注文日：令和　　　年　　月　　日</t>
    <rPh sb="0" eb="3">
      <t>チュウモンビ</t>
    </rPh>
    <rPh sb="4" eb="6">
      <t>レイワ</t>
    </rPh>
    <rPh sb="9" eb="10">
      <t>ネン</t>
    </rPh>
    <rPh sb="12" eb="13">
      <t>ガツ</t>
    </rPh>
    <rPh sb="15" eb="16">
      <t>ニチ</t>
    </rPh>
    <phoneticPr fontId="2"/>
  </si>
  <si>
    <t>東北</t>
    <rPh sb="0" eb="2">
      <t>トウホク</t>
    </rPh>
    <phoneticPr fontId="1"/>
  </si>
  <si>
    <t>東海。北陸・関西</t>
    <rPh sb="0" eb="2">
      <t>トウカイ</t>
    </rPh>
    <rPh sb="3" eb="5">
      <t>ホクリク</t>
    </rPh>
    <rPh sb="6" eb="8">
      <t>カンサイ</t>
    </rPh>
    <phoneticPr fontId="1"/>
  </si>
  <si>
    <t>中国・四国</t>
    <rPh sb="0" eb="2">
      <t>チュウゴク</t>
    </rPh>
    <rPh sb="3" eb="5">
      <t>シコク</t>
    </rPh>
    <phoneticPr fontId="2"/>
  </si>
  <si>
    <t>九州</t>
    <rPh sb="0" eb="2">
      <t>キュウシュウ</t>
    </rPh>
    <phoneticPr fontId="2"/>
  </si>
  <si>
    <t>沖縄</t>
    <rPh sb="0" eb="2">
      <t>オキナワ</t>
    </rPh>
    <phoneticPr fontId="2"/>
  </si>
  <si>
    <t>離島</t>
    <rPh sb="0" eb="2">
      <t>リトウ</t>
    </rPh>
    <phoneticPr fontId="2"/>
  </si>
  <si>
    <t>実費</t>
    <rPh sb="0" eb="2">
      <t>ジッピ</t>
    </rPh>
    <phoneticPr fontId="2"/>
  </si>
  <si>
    <t xml:space="preserve"> ＊送料は一番下の表を参考にご記入ください。</t>
    <rPh sb="2" eb="4">
      <t>ソウリョウ</t>
    </rPh>
    <rPh sb="5" eb="7">
      <t>イチバン</t>
    </rPh>
    <rPh sb="7" eb="8">
      <t>シタ</t>
    </rPh>
    <rPh sb="9" eb="10">
      <t>ヒョウ</t>
    </rPh>
    <rPh sb="11" eb="13">
      <t>サンコウ</t>
    </rPh>
    <rPh sb="15" eb="17">
      <t>キニュウ</t>
    </rPh>
    <phoneticPr fontId="1"/>
  </si>
  <si>
    <t>＊左の表を参考に上の送料枠にご記入ください。</t>
    <rPh sb="1" eb="2">
      <t>ヒダリ</t>
    </rPh>
    <rPh sb="3" eb="4">
      <t>ヒョウ</t>
    </rPh>
    <rPh sb="5" eb="7">
      <t>サンコウ</t>
    </rPh>
    <rPh sb="8" eb="9">
      <t>ウエ</t>
    </rPh>
    <rPh sb="10" eb="12">
      <t>ソウリョウ</t>
    </rPh>
    <rPh sb="12" eb="13">
      <t>ワク</t>
    </rPh>
    <rPh sb="15" eb="17">
      <t>キニュウ</t>
    </rPh>
    <phoneticPr fontId="1"/>
  </si>
  <si>
    <t>NG46</t>
  </si>
  <si>
    <t>NG50</t>
  </si>
  <si>
    <t>NG52</t>
  </si>
  <si>
    <t>NG56</t>
  </si>
  <si>
    <t>NG58</t>
  </si>
  <si>
    <t>NG62</t>
  </si>
  <si>
    <t>NG64</t>
  </si>
  <si>
    <t>NG66</t>
  </si>
  <si>
    <t>NG68</t>
  </si>
  <si>
    <t>NG70</t>
  </si>
  <si>
    <t>NG73</t>
  </si>
  <si>
    <t>NG76</t>
  </si>
  <si>
    <t>NG79</t>
  </si>
  <si>
    <t>NG82</t>
  </si>
  <si>
    <t>NG85</t>
  </si>
  <si>
    <t>NG88</t>
  </si>
  <si>
    <t>NG91</t>
    <phoneticPr fontId="2"/>
  </si>
  <si>
    <t>NG94</t>
  </si>
  <si>
    <t>NG97</t>
    <phoneticPr fontId="2"/>
  </si>
  <si>
    <t>NG100</t>
  </si>
  <si>
    <t>D82</t>
  </si>
  <si>
    <t>D85</t>
  </si>
  <si>
    <t>D88</t>
  </si>
  <si>
    <t>関東・信越</t>
    <rPh sb="0" eb="2">
      <t>カントウ</t>
    </rPh>
    <rPh sb="3" eb="5">
      <t>シンエツ</t>
    </rPh>
    <phoneticPr fontId="1"/>
  </si>
  <si>
    <t>620円</t>
    <rPh sb="3" eb="4">
      <t>エン</t>
    </rPh>
    <phoneticPr fontId="1"/>
  </si>
  <si>
    <t>　　クリックしてメールアドレス、電話番号、お名前、カード情報を入力して頂けばカード決済が</t>
    <rPh sb="16" eb="18">
      <t>デンワ</t>
    </rPh>
    <rPh sb="18" eb="20">
      <t>バンゴウ</t>
    </rPh>
    <rPh sb="22" eb="24">
      <t>ナマエ</t>
    </rPh>
    <rPh sb="28" eb="30">
      <t>ジョウホウ</t>
    </rPh>
    <rPh sb="31" eb="33">
      <t>ニュウリョク</t>
    </rPh>
    <rPh sb="35" eb="36">
      <t>イタダ</t>
    </rPh>
    <rPh sb="41" eb="43">
      <t>ケッサイ</t>
    </rPh>
    <phoneticPr fontId="2"/>
  </si>
  <si>
    <t>　　出来るというものです。（カード情報はミューズに開示されません）</t>
    <rPh sb="2" eb="4">
      <t>デキ</t>
    </rPh>
    <rPh sb="17" eb="19">
      <t>ジョウホウ</t>
    </rPh>
    <rPh sb="25" eb="27">
      <t>カイジ</t>
    </rPh>
    <phoneticPr fontId="2"/>
  </si>
  <si>
    <r>
      <t>（注）支払方法の</t>
    </r>
    <r>
      <rPr>
        <b/>
        <sz val="11"/>
        <color theme="1"/>
        <rFont val="ＭＳ Ｐゴシック"/>
        <family val="3"/>
        <charset val="128"/>
        <scheme val="minor"/>
      </rPr>
      <t>オンラインカード決済</t>
    </r>
    <r>
      <rPr>
        <sz val="11"/>
        <color theme="1"/>
        <rFont val="ＭＳ Ｐゴシック"/>
        <family val="2"/>
        <charset val="128"/>
        <scheme val="minor"/>
      </rPr>
      <t>とはメールで会計リンク（URL）をお送りしますので、URLを</t>
    </r>
    <rPh sb="1" eb="2">
      <t>チュウ</t>
    </rPh>
    <rPh sb="3" eb="7">
      <t>シハライホウホウ</t>
    </rPh>
    <rPh sb="16" eb="18">
      <t>ケッサイ</t>
    </rPh>
    <rPh sb="24" eb="26">
      <t>カイケイ</t>
    </rPh>
    <rPh sb="36" eb="37">
      <t>オク</t>
    </rPh>
    <phoneticPr fontId="2"/>
  </si>
  <si>
    <t>選んでください</t>
  </si>
  <si>
    <t>　　　</t>
    <phoneticPr fontId="2"/>
  </si>
  <si>
    <t>　</t>
  </si>
  <si>
    <r>
      <t>10,000円</t>
    </r>
    <r>
      <rPr>
        <sz val="6"/>
        <color theme="1"/>
        <rFont val="ＭＳ Ｐゴシック"/>
        <family val="3"/>
        <charset val="128"/>
        <scheme val="minor"/>
      </rPr>
      <t>（税込）</t>
    </r>
    <r>
      <rPr>
        <sz val="8"/>
        <color theme="1"/>
        <rFont val="ＭＳ Ｐゴシック"/>
        <family val="3"/>
        <charset val="128"/>
        <scheme val="minor"/>
      </rPr>
      <t>未満</t>
    </r>
    <rPh sb="6" eb="7">
      <t>エン</t>
    </rPh>
    <rPh sb="8" eb="10">
      <t>ゼイコミ</t>
    </rPh>
    <rPh sb="11" eb="13">
      <t>ミマン</t>
    </rPh>
    <phoneticPr fontId="1"/>
  </si>
  <si>
    <r>
      <t>10,000円</t>
    </r>
    <r>
      <rPr>
        <sz val="6"/>
        <color theme="1"/>
        <rFont val="ＭＳ Ｐゴシック"/>
        <family val="3"/>
        <charset val="128"/>
        <scheme val="minor"/>
      </rPr>
      <t>（税込）</t>
    </r>
    <r>
      <rPr>
        <sz val="8"/>
        <color theme="1"/>
        <rFont val="ＭＳ Ｐゴシック"/>
        <family val="3"/>
        <charset val="128"/>
        <scheme val="minor"/>
      </rPr>
      <t>以上</t>
    </r>
    <rPh sb="6" eb="7">
      <t>エン</t>
    </rPh>
    <rPh sb="8" eb="10">
      <t>ゼイコミ</t>
    </rPh>
    <rPh sb="11" eb="13">
      <t>イジョウ</t>
    </rPh>
    <phoneticPr fontId="1"/>
  </si>
  <si>
    <t>名古屋市北区大曽根2-8-58</t>
    <rPh sb="0" eb="4">
      <t>ナゴヤシ</t>
    </rPh>
    <rPh sb="4" eb="6">
      <t>キタク</t>
    </rPh>
    <rPh sb="6" eb="9">
      <t>オオゾネ</t>
    </rPh>
    <phoneticPr fontId="2"/>
  </si>
  <si>
    <t>℡　052-910-6700</t>
    <phoneticPr fontId="2"/>
  </si>
  <si>
    <t>登録番号　T9180002057995</t>
    <rPh sb="0" eb="4">
      <t>トウロクバンゴウ</t>
    </rPh>
    <phoneticPr fontId="2"/>
  </si>
  <si>
    <t>税抜金額</t>
    <rPh sb="0" eb="2">
      <t>ゼイヌキ</t>
    </rPh>
    <rPh sb="2" eb="4">
      <t>キンガク</t>
    </rPh>
    <phoneticPr fontId="2"/>
  </si>
  <si>
    <t>消費税10％</t>
    <rPh sb="0" eb="3">
      <t>ショウヒゼイ</t>
    </rPh>
    <phoneticPr fontId="2"/>
  </si>
  <si>
    <t>税込合計</t>
    <rPh sb="0" eb="2">
      <t>ゼイコミ</t>
    </rPh>
    <rPh sb="2" eb="4">
      <t>ゴウケイ</t>
    </rPh>
    <phoneticPr fontId="1"/>
  </si>
  <si>
    <t>1330円</t>
    <rPh sb="4" eb="5">
      <t>エン</t>
    </rPh>
    <phoneticPr fontId="2"/>
  </si>
  <si>
    <t>770円</t>
    <rPh sb="3" eb="4">
      <t>エン</t>
    </rPh>
    <phoneticPr fontId="2"/>
  </si>
  <si>
    <t>650円</t>
    <rPh sb="3" eb="4">
      <t>エン</t>
    </rPh>
    <phoneticPr fontId="1"/>
  </si>
  <si>
    <t>720円</t>
    <rPh sb="3" eb="4">
      <t>エン</t>
    </rPh>
    <phoneticPr fontId="2"/>
  </si>
  <si>
    <t>1530円</t>
    <rPh sb="4" eb="5">
      <t>エン</t>
    </rPh>
    <phoneticPr fontId="2"/>
  </si>
  <si>
    <t>830円</t>
    <rPh sb="3" eb="4">
      <t>エン</t>
    </rPh>
    <phoneticPr fontId="2"/>
  </si>
  <si>
    <t>1030円</t>
    <rPh sb="4" eb="5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</si>
</sst>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6" formatCode="&quot;¥&quot;#,##0;[Red]&quot;¥&quot;\-#,##0"/>
    <numFmt numFmtId="176" formatCode="&quot;¥&quot;#,##0_);[Red]\(&quot;¥&quot;#,##0\)"/>
    <numFmt numFmtId="177" formatCode="0.000"/>
    <numFmt numFmtId="178" formatCode="[$¥-411]#,##0;[$¥-411]&quot;-&quot;#,##0"/>
    <numFmt numFmtId="179" formatCode="0.00_);[Red]\(0.00\)"/>
    <numFmt numFmtId="180" formatCode="0.00_ "/>
    <numFmt numFmtId="181" formatCode="#,##0_ 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4" tint="-0.249977111117893"/>
      <name val="HG明朝E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Lucida Grande"/>
      <family val="2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8.25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8.25"/>
      <color rgb="FF000000"/>
      <name val="Verdana"/>
      <family val="2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Lucida Grande"/>
      <family val="2"/>
    </font>
    <font>
      <b/>
      <sz val="11"/>
      <name val="ＭＳ Ｐゴシック"/>
      <family val="3"/>
      <charset val="128"/>
      <scheme val="minor"/>
    </font>
    <font>
      <sz val="10"/>
      <name val="Lucida Grande"/>
      <family val="2"/>
    </font>
    <font>
      <sz val="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hair">
        <color indexed="9"/>
      </bottom>
      <diagonal/>
    </border>
    <border>
      <left style="thin">
        <color indexed="9"/>
      </left>
      <right style="thin">
        <color indexed="9"/>
      </right>
      <top style="hair">
        <color indexed="9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12" fillId="0" borderId="35" xfId="0" applyNumberFormat="1" applyFont="1" applyBorder="1" applyAlignment="1">
      <alignment horizontal="left" vertical="center"/>
    </xf>
    <xf numFmtId="176" fontId="6" fillId="0" borderId="3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7" fillId="2" borderId="26" xfId="0" applyFont="1" applyFill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6" fillId="0" borderId="20" xfId="0" applyFont="1" applyBorder="1">
      <alignment vertical="center"/>
    </xf>
    <xf numFmtId="177" fontId="15" fillId="4" borderId="68" xfId="0" applyNumberFormat="1" applyFont="1" applyFill="1" applyBorder="1" applyAlignment="1">
      <alignment horizontal="center" vertical="center"/>
    </xf>
    <xf numFmtId="178" fontId="15" fillId="4" borderId="75" xfId="0" applyNumberFormat="1" applyFont="1" applyFill="1" applyBorder="1">
      <alignment vertical="center"/>
    </xf>
    <xf numFmtId="180" fontId="16" fillId="5" borderId="63" xfId="0" applyNumberFormat="1" applyFont="1" applyFill="1" applyBorder="1" applyAlignment="1">
      <alignment horizontal="right" vertical="center"/>
    </xf>
    <xf numFmtId="5" fontId="16" fillId="5" borderId="64" xfId="0" applyNumberFormat="1" applyFont="1" applyFill="1" applyBorder="1">
      <alignment vertical="center"/>
    </xf>
    <xf numFmtId="177" fontId="15" fillId="4" borderId="65" xfId="0" applyNumberFormat="1" applyFont="1" applyFill="1" applyBorder="1" applyAlignment="1">
      <alignment horizontal="center" vertical="center"/>
    </xf>
    <xf numFmtId="178" fontId="15" fillId="4" borderId="67" xfId="0" applyNumberFormat="1" applyFont="1" applyFill="1" applyBorder="1">
      <alignment vertical="center"/>
    </xf>
    <xf numFmtId="180" fontId="16" fillId="5" borderId="65" xfId="0" applyNumberFormat="1" applyFont="1" applyFill="1" applyBorder="1" applyAlignment="1">
      <alignment horizontal="right" vertical="center"/>
    </xf>
    <xf numFmtId="5" fontId="16" fillId="5" borderId="67" xfId="0" applyNumberFormat="1" applyFont="1" applyFill="1" applyBorder="1">
      <alignment vertical="center"/>
    </xf>
    <xf numFmtId="179" fontId="16" fillId="5" borderId="68" xfId="0" applyNumberFormat="1" applyFont="1" applyFill="1" applyBorder="1">
      <alignment vertical="center"/>
    </xf>
    <xf numFmtId="179" fontId="16" fillId="5" borderId="65" xfId="0" applyNumberFormat="1" applyFont="1" applyFill="1" applyBorder="1">
      <alignment vertical="center"/>
    </xf>
    <xf numFmtId="0" fontId="15" fillId="4" borderId="65" xfId="0" applyFont="1" applyFill="1" applyBorder="1" applyAlignment="1">
      <alignment horizontal="center" vertical="center"/>
    </xf>
    <xf numFmtId="0" fontId="6" fillId="0" borderId="22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8" fillId="0" borderId="0" xfId="0" applyFont="1">
      <alignment vertical="center"/>
    </xf>
    <xf numFmtId="179" fontId="15" fillId="4" borderId="65" xfId="0" applyNumberFormat="1" applyFont="1" applyFill="1" applyBorder="1" applyAlignment="1">
      <alignment horizontal="center" vertical="center"/>
    </xf>
    <xf numFmtId="179" fontId="16" fillId="5" borderId="70" xfId="0" applyNumberFormat="1" applyFont="1" applyFill="1" applyBorder="1">
      <alignment vertical="center"/>
    </xf>
    <xf numFmtId="5" fontId="16" fillId="5" borderId="72" xfId="0" applyNumberFormat="1" applyFont="1" applyFill="1" applyBorder="1">
      <alignment vertical="center"/>
    </xf>
    <xf numFmtId="2" fontId="15" fillId="4" borderId="65" xfId="0" applyNumberFormat="1" applyFont="1" applyFill="1" applyBorder="1" applyAlignment="1">
      <alignment horizontal="center" vertical="center"/>
    </xf>
    <xf numFmtId="2" fontId="15" fillId="4" borderId="70" xfId="0" applyNumberFormat="1" applyFont="1" applyFill="1" applyBorder="1" applyAlignment="1">
      <alignment horizontal="center" vertical="center"/>
    </xf>
    <xf numFmtId="178" fontId="15" fillId="4" borderId="72" xfId="0" applyNumberFormat="1" applyFont="1" applyFill="1" applyBorder="1">
      <alignment vertical="center"/>
    </xf>
    <xf numFmtId="0" fontId="25" fillId="4" borderId="26" xfId="0" applyFont="1" applyFill="1" applyBorder="1" applyAlignment="1">
      <alignment horizontal="center" vertical="center"/>
    </xf>
    <xf numFmtId="0" fontId="24" fillId="4" borderId="62" xfId="0" applyFont="1" applyFill="1" applyBorder="1" applyAlignment="1">
      <alignment horizontal="center" vertical="center"/>
    </xf>
    <xf numFmtId="0" fontId="26" fillId="5" borderId="26" xfId="0" applyFont="1" applyFill="1" applyBorder="1" applyAlignment="1">
      <alignment horizontal="center" vertical="center"/>
    </xf>
    <xf numFmtId="0" fontId="26" fillId="5" borderId="6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5" borderId="89" xfId="0" applyFont="1" applyFill="1" applyBorder="1" applyAlignment="1">
      <alignment horizontal="left" vertical="center"/>
    </xf>
    <xf numFmtId="0" fontId="15" fillId="5" borderId="90" xfId="0" applyFont="1" applyFill="1" applyBorder="1" applyAlignment="1">
      <alignment horizontal="left" vertical="center"/>
    </xf>
    <xf numFmtId="0" fontId="15" fillId="5" borderId="91" xfId="0" applyFont="1" applyFill="1" applyBorder="1" applyAlignment="1">
      <alignment horizontal="left" vertical="center"/>
    </xf>
    <xf numFmtId="181" fontId="0" fillId="0" borderId="0" xfId="0" applyNumberForma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3" fillId="0" borderId="84" xfId="0" applyFont="1" applyBorder="1" applyAlignment="1">
      <alignment horizontal="center" vertical="center"/>
    </xf>
    <xf numFmtId="0" fontId="23" fillId="0" borderId="85" xfId="0" applyFont="1" applyBorder="1" applyAlignment="1">
      <alignment horizontal="center" vertical="center"/>
    </xf>
    <xf numFmtId="0" fontId="22" fillId="0" borderId="86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176" fontId="7" fillId="3" borderId="27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21" fillId="2" borderId="83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1" fillId="2" borderId="77" xfId="0" applyFont="1" applyFill="1" applyBorder="1" applyAlignment="1">
      <alignment horizontal="center" vertical="center"/>
    </xf>
    <xf numFmtId="0" fontId="21" fillId="2" borderId="7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24" fillId="4" borderId="73" xfId="0" applyFont="1" applyFill="1" applyBorder="1" applyAlignment="1">
      <alignment horizontal="center" vertical="center" textRotation="255"/>
    </xf>
    <xf numFmtId="0" fontId="25" fillId="4" borderId="74" xfId="0" applyFont="1" applyFill="1" applyBorder="1" applyAlignment="1">
      <alignment horizontal="center" vertical="center" textRotation="255"/>
    </xf>
    <xf numFmtId="0" fontId="25" fillId="4" borderId="76" xfId="0" applyFont="1" applyFill="1" applyBorder="1" applyAlignment="1">
      <alignment horizontal="center" vertical="center" textRotation="255"/>
    </xf>
    <xf numFmtId="0" fontId="26" fillId="5" borderId="73" xfId="0" applyFont="1" applyFill="1" applyBorder="1" applyAlignment="1">
      <alignment horizontal="center" vertical="center" textRotation="255"/>
    </xf>
    <xf numFmtId="0" fontId="26" fillId="5" borderId="74" xfId="0" applyFont="1" applyFill="1" applyBorder="1" applyAlignment="1">
      <alignment horizontal="center" vertical="center" textRotation="255"/>
    </xf>
    <xf numFmtId="0" fontId="26" fillId="5" borderId="76" xfId="0" applyFont="1" applyFill="1" applyBorder="1" applyAlignment="1">
      <alignment horizontal="center" vertical="center" textRotation="255"/>
    </xf>
    <xf numFmtId="0" fontId="15" fillId="4" borderId="68" xfId="0" applyFont="1" applyFill="1" applyBorder="1" applyAlignment="1">
      <alignment horizontal="center" vertical="center" textRotation="255"/>
    </xf>
    <xf numFmtId="0" fontId="15" fillId="4" borderId="65" xfId="0" applyFont="1" applyFill="1" applyBorder="1" applyAlignment="1">
      <alignment horizontal="center" vertical="center" textRotation="255"/>
    </xf>
    <xf numFmtId="6" fontId="6" fillId="0" borderId="1" xfId="0" applyNumberFormat="1" applyFont="1" applyBorder="1" applyAlignment="1">
      <alignment horizontal="right" vertical="center"/>
    </xf>
    <xf numFmtId="6" fontId="6" fillId="0" borderId="3" xfId="0" applyNumberFormat="1" applyFont="1" applyBorder="1" applyAlignment="1">
      <alignment horizontal="right" vertical="center"/>
    </xf>
    <xf numFmtId="6" fontId="6" fillId="0" borderId="19" xfId="0" applyNumberFormat="1" applyFont="1" applyBorder="1" applyAlignment="1">
      <alignment horizontal="right" vertical="center"/>
    </xf>
    <xf numFmtId="176" fontId="6" fillId="0" borderId="42" xfId="0" applyNumberFormat="1" applyFont="1" applyBorder="1" applyAlignment="1">
      <alignment horizontal="right" vertical="center"/>
    </xf>
    <xf numFmtId="176" fontId="6" fillId="0" borderId="43" xfId="0" applyNumberFormat="1" applyFont="1" applyBorder="1" applyAlignment="1">
      <alignment horizontal="right" vertical="center"/>
    </xf>
    <xf numFmtId="176" fontId="6" fillId="0" borderId="34" xfId="0" applyNumberFormat="1" applyFont="1" applyBorder="1" applyAlignment="1">
      <alignment horizontal="right" vertical="center"/>
    </xf>
    <xf numFmtId="176" fontId="6" fillId="0" borderId="36" xfId="0" applyNumberFormat="1" applyFont="1" applyBorder="1" applyAlignment="1">
      <alignment horizontal="right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176" fontId="6" fillId="0" borderId="16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0" fontId="6" fillId="2" borderId="8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vertical="center"/>
    </xf>
    <xf numFmtId="0" fontId="6" fillId="0" borderId="80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6" fontId="6" fillId="0" borderId="27" xfId="0" applyNumberFormat="1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6" fontId="6" fillId="0" borderId="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6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5" fontId="6" fillId="0" borderId="51" xfId="0" applyNumberFormat="1" applyFont="1" applyBorder="1" applyAlignment="1">
      <alignment horizontal="center" vertical="center"/>
    </xf>
    <xf numFmtId="5" fontId="6" fillId="0" borderId="52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76" fontId="0" fillId="0" borderId="93" xfId="0" applyNumberFormat="1" applyBorder="1" applyAlignment="1">
      <alignment horizontal="center" vertical="center"/>
    </xf>
    <xf numFmtId="176" fontId="0" fillId="0" borderId="94" xfId="0" applyNumberFormat="1" applyBorder="1" applyAlignment="1">
      <alignment horizontal="center" vertical="center"/>
    </xf>
    <xf numFmtId="176" fontId="0" fillId="0" borderId="92" xfId="0" applyNumberForma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6" fontId="6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7" fillId="3" borderId="92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48" xfId="0" applyNumberFormat="1" applyFont="1" applyBorder="1" applyAlignment="1">
      <alignment horizontal="right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3" borderId="5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6" fillId="5" borderId="63" xfId="0" applyFont="1" applyFill="1" applyBorder="1" applyAlignment="1">
      <alignment horizontal="center" vertical="center" textRotation="255"/>
    </xf>
    <xf numFmtId="0" fontId="16" fillId="5" borderId="66" xfId="0" applyFont="1" applyFill="1" applyBorder="1" applyAlignment="1">
      <alignment horizontal="center" vertical="center" textRotation="255"/>
    </xf>
    <xf numFmtId="0" fontId="16" fillId="5" borderId="68" xfId="0" applyFont="1" applyFill="1" applyBorder="1" applyAlignment="1">
      <alignment horizontal="center" vertical="center" textRotation="255"/>
    </xf>
    <xf numFmtId="0" fontId="15" fillId="4" borderId="65" xfId="0" applyFont="1" applyFill="1" applyBorder="1" applyAlignment="1">
      <alignment horizontal="center" vertical="center" textRotation="255" wrapText="1"/>
    </xf>
    <xf numFmtId="0" fontId="15" fillId="4" borderId="65" xfId="0" applyFont="1" applyFill="1" applyBorder="1" applyAlignment="1">
      <alignment horizontal="center" vertical="center" wrapText="1"/>
    </xf>
    <xf numFmtId="0" fontId="17" fillId="5" borderId="69" xfId="0" applyFont="1" applyFill="1" applyBorder="1" applyAlignment="1">
      <alignment horizontal="center" vertical="center" wrapText="1"/>
    </xf>
    <xf numFmtId="0" fontId="17" fillId="5" borderId="66" xfId="0" applyFont="1" applyFill="1" applyBorder="1" applyAlignment="1">
      <alignment horizontal="center" vertical="center" wrapText="1"/>
    </xf>
    <xf numFmtId="0" fontId="17" fillId="5" borderId="71" xfId="0" applyFont="1" applyFill="1" applyBorder="1" applyAlignment="1">
      <alignment horizontal="center" vertical="center" wrapText="1"/>
    </xf>
    <xf numFmtId="0" fontId="14" fillId="4" borderId="65" xfId="0" applyFont="1" applyFill="1" applyBorder="1" applyAlignment="1">
      <alignment horizontal="center" vertical="center" textRotation="255"/>
    </xf>
    <xf numFmtId="0" fontId="15" fillId="4" borderId="70" xfId="0" applyFont="1" applyFill="1" applyBorder="1" applyAlignment="1">
      <alignment horizontal="center" vertical="center" textRotation="255"/>
    </xf>
    <xf numFmtId="0" fontId="7" fillId="2" borderId="1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915</xdr:colOff>
      <xdr:row>48</xdr:row>
      <xdr:rowOff>117228</xdr:rowOff>
    </xdr:from>
    <xdr:to>
      <xdr:col>12</xdr:col>
      <xdr:colOff>76963</xdr:colOff>
      <xdr:row>49</xdr:row>
      <xdr:rowOff>138074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3715" y="9398388"/>
          <a:ext cx="1752448" cy="211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X56"/>
  <sheetViews>
    <sheetView showGridLines="0" tabSelected="1" zoomScale="130" zoomScaleNormal="130" workbookViewId="0">
      <selection activeCell="N15" sqref="N15"/>
    </sheetView>
  </sheetViews>
  <sheetFormatPr defaultColWidth="8.88671875" defaultRowHeight="13.2"/>
  <cols>
    <col min="1" max="15" width="6.109375" style="1" customWidth="1"/>
    <col min="16" max="19" width="8.88671875" style="1"/>
    <col min="20" max="20" width="5.44140625" style="1" customWidth="1"/>
    <col min="21" max="16384" width="8.88671875" style="1"/>
  </cols>
  <sheetData>
    <row r="1" spans="1:16" ht="21.6" thickBot="1">
      <c r="A1" s="150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2"/>
    </row>
    <row r="2" spans="1:16" ht="18" customHeight="1">
      <c r="A2" s="126" t="s">
        <v>1</v>
      </c>
      <c r="B2" s="126"/>
      <c r="C2" s="154"/>
      <c r="D2" s="154"/>
      <c r="E2" s="154"/>
      <c r="F2" s="154"/>
      <c r="G2" s="154"/>
      <c r="H2" s="2"/>
      <c r="I2" s="157" t="s">
        <v>61</v>
      </c>
      <c r="J2" s="158"/>
      <c r="K2" s="158"/>
      <c r="L2" s="158"/>
      <c r="M2" s="145"/>
    </row>
    <row r="3" spans="1:16" ht="18" customHeight="1">
      <c r="A3" s="126" t="s">
        <v>2</v>
      </c>
      <c r="B3" s="126"/>
      <c r="C3" s="122"/>
      <c r="D3" s="123"/>
      <c r="E3" s="123"/>
      <c r="F3" s="123"/>
      <c r="G3" s="124"/>
      <c r="H3" s="2"/>
      <c r="I3" s="2"/>
    </row>
    <row r="4" spans="1:16" ht="18" customHeight="1">
      <c r="A4" s="153" t="s">
        <v>3</v>
      </c>
      <c r="B4" s="153"/>
      <c r="C4" s="159"/>
      <c r="D4" s="160"/>
      <c r="E4" s="160"/>
      <c r="F4" s="160"/>
      <c r="G4" s="161"/>
    </row>
    <row r="5" spans="1:16" ht="18" customHeight="1">
      <c r="A5" s="126" t="s">
        <v>20</v>
      </c>
      <c r="B5" s="126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6" ht="18" customHeight="1">
      <c r="A6" s="126" t="s">
        <v>21</v>
      </c>
      <c r="B6" s="126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6" ht="18" customHeight="1" thickBot="1">
      <c r="A7" s="153" t="s">
        <v>4</v>
      </c>
      <c r="B7" s="153"/>
      <c r="C7" s="155"/>
      <c r="D7" s="155"/>
      <c r="E7" s="155"/>
      <c r="F7" s="155"/>
      <c r="G7" s="155"/>
      <c r="O7" t="s">
        <v>98</v>
      </c>
    </row>
    <row r="8" spans="1:16" ht="18" customHeight="1" thickBot="1">
      <c r="A8" s="126" t="s">
        <v>5</v>
      </c>
      <c r="B8" s="126"/>
      <c r="C8" s="156" t="s">
        <v>25</v>
      </c>
      <c r="D8" s="156"/>
      <c r="E8" s="156"/>
      <c r="F8" s="156"/>
      <c r="G8" s="156"/>
      <c r="H8" s="156"/>
      <c r="I8" s="156"/>
      <c r="J8" s="162" t="s">
        <v>99</v>
      </c>
      <c r="K8" s="163"/>
      <c r="O8" s="1" t="s">
        <v>96</v>
      </c>
    </row>
    <row r="9" spans="1:16" ht="13.2" customHeight="1">
      <c r="A9" s="125"/>
      <c r="B9" s="125"/>
      <c r="C9" s="125"/>
      <c r="D9" s="125"/>
      <c r="E9" s="125"/>
      <c r="F9" s="125"/>
      <c r="G9" s="125"/>
      <c r="H9" s="125"/>
      <c r="I9" s="125"/>
      <c r="O9" s="1" t="s">
        <v>97</v>
      </c>
    </row>
    <row r="10" spans="1:16">
      <c r="A10" s="2" t="s">
        <v>32</v>
      </c>
      <c r="B10" s="3"/>
      <c r="C10" s="3"/>
      <c r="D10" s="3"/>
      <c r="E10" s="3"/>
      <c r="F10" s="3"/>
      <c r="G10" s="3"/>
      <c r="H10" s="3"/>
      <c r="I10" s="3"/>
    </row>
    <row r="11" spans="1:16" ht="6.45" customHeight="1">
      <c r="A11" s="2"/>
      <c r="B11" s="3"/>
      <c r="C11" s="3"/>
      <c r="D11" s="3"/>
      <c r="E11" s="3"/>
      <c r="F11" s="3"/>
      <c r="G11" s="3"/>
      <c r="H11" s="3"/>
      <c r="I11" s="3"/>
    </row>
    <row r="12" spans="1:16" ht="13.5" customHeight="1">
      <c r="A12" s="129" t="s">
        <v>8</v>
      </c>
      <c r="B12" s="135" t="s">
        <v>26</v>
      </c>
      <c r="C12" s="136"/>
      <c r="D12" s="137" t="s">
        <v>27</v>
      </c>
      <c r="E12" s="137"/>
      <c r="F12" s="137" t="s">
        <v>28</v>
      </c>
      <c r="G12" s="137"/>
      <c r="H12" s="137" t="s">
        <v>29</v>
      </c>
      <c r="I12" s="137"/>
      <c r="J12" s="137" t="s">
        <v>30</v>
      </c>
      <c r="K12" s="137"/>
      <c r="L12" s="137" t="s">
        <v>31</v>
      </c>
      <c r="M12" s="137"/>
      <c r="O12"/>
      <c r="P12"/>
    </row>
    <row r="13" spans="1:16" ht="16.95" customHeight="1">
      <c r="A13" s="130"/>
      <c r="B13" s="131">
        <v>13904</v>
      </c>
      <c r="C13" s="132"/>
      <c r="D13" s="133">
        <v>13762</v>
      </c>
      <c r="E13" s="133"/>
      <c r="F13" s="133">
        <v>15749</v>
      </c>
      <c r="G13" s="133"/>
      <c r="H13" s="133">
        <v>25412</v>
      </c>
      <c r="I13" s="133"/>
      <c r="J13" s="133">
        <v>25312</v>
      </c>
      <c r="K13" s="133"/>
      <c r="L13" s="133">
        <v>25468</v>
      </c>
      <c r="M13" s="133"/>
      <c r="O13" t="s">
        <v>100</v>
      </c>
      <c r="P13"/>
    </row>
    <row r="14" spans="1:16" ht="16.95" customHeight="1" thickBot="1">
      <c r="B14" s="4"/>
      <c r="C14" s="5" t="s">
        <v>33</v>
      </c>
      <c r="D14" s="6"/>
      <c r="E14" s="6"/>
      <c r="F14" s="6"/>
      <c r="G14" s="6"/>
      <c r="H14" s="6"/>
      <c r="I14" s="6"/>
      <c r="J14" s="6"/>
      <c r="K14" s="6"/>
      <c r="L14" s="6"/>
      <c r="M14" s="4"/>
      <c r="O14"/>
      <c r="P14"/>
    </row>
    <row r="15" spans="1:16" ht="17.850000000000001" customHeight="1" thickBot="1">
      <c r="A15" s="2"/>
      <c r="B15" s="2"/>
      <c r="C15" s="173" t="s">
        <v>6</v>
      </c>
      <c r="D15" s="171"/>
      <c r="E15" s="171"/>
      <c r="F15" s="171" t="s">
        <v>57</v>
      </c>
      <c r="G15" s="171"/>
      <c r="H15" s="171" t="s">
        <v>12</v>
      </c>
      <c r="I15" s="171"/>
      <c r="J15" s="171" t="s">
        <v>58</v>
      </c>
      <c r="K15" s="171"/>
      <c r="L15" s="172"/>
      <c r="M15" s="2"/>
      <c r="O15"/>
      <c r="P15"/>
    </row>
    <row r="16" spans="1:16" ht="15.6" customHeight="1" thickTop="1" thickBot="1">
      <c r="A16" s="2"/>
      <c r="B16" s="2"/>
      <c r="C16" s="138"/>
      <c r="D16" s="139"/>
      <c r="E16" s="139"/>
      <c r="F16" s="140">
        <f>IFERROR(VLOOKUP(C16,リスト!A1:B7,2,FALSE),"")</f>
        <v>0</v>
      </c>
      <c r="G16" s="134"/>
      <c r="H16" s="141"/>
      <c r="I16" s="141"/>
      <c r="J16" s="169">
        <f>F16*H16</f>
        <v>0</v>
      </c>
      <c r="K16" s="169"/>
      <c r="L16" s="170"/>
      <c r="O16"/>
      <c r="P16"/>
    </row>
    <row r="17" spans="1:24" ht="15.6" customHeight="1" thickBot="1">
      <c r="A17" s="2"/>
      <c r="B17" s="2"/>
      <c r="C17" s="138" t="s">
        <v>101</v>
      </c>
      <c r="D17" s="139"/>
      <c r="E17" s="139"/>
      <c r="F17" s="127" t="str">
        <f>IFERROR(VLOOKUP(C17,リスト!A1:B7,2,FALSE),"")</f>
        <v/>
      </c>
      <c r="G17" s="128"/>
      <c r="H17" s="147"/>
      <c r="I17" s="147"/>
      <c r="J17" s="164">
        <f>F17*H17</f>
        <v>0</v>
      </c>
      <c r="K17" s="164"/>
      <c r="L17" s="165"/>
      <c r="O17"/>
      <c r="P17"/>
    </row>
    <row r="18" spans="1:24" ht="15.6" customHeight="1" thickBot="1">
      <c r="A18" s="2"/>
      <c r="B18" s="2"/>
      <c r="C18" s="3"/>
      <c r="D18" s="3"/>
      <c r="E18" s="3"/>
      <c r="F18" s="3"/>
      <c r="G18" s="3"/>
      <c r="H18" s="51" t="s">
        <v>13</v>
      </c>
      <c r="I18" s="52"/>
      <c r="J18" s="166">
        <f>J16+J17</f>
        <v>0</v>
      </c>
      <c r="K18" s="167"/>
      <c r="L18" s="168"/>
    </row>
    <row r="19" spans="1:24" ht="15.6" customHeight="1" thickBot="1">
      <c r="A19" s="42" t="s">
        <v>69</v>
      </c>
      <c r="D19" s="3"/>
      <c r="E19" s="3"/>
      <c r="F19" s="3"/>
      <c r="G19" s="3"/>
      <c r="H19" s="53" t="s">
        <v>14</v>
      </c>
      <c r="I19" s="54"/>
      <c r="J19" s="91"/>
      <c r="K19" s="92"/>
      <c r="L19" s="93"/>
      <c r="O19" s="104" t="s">
        <v>52</v>
      </c>
      <c r="P19" s="105"/>
      <c r="Q19" s="105"/>
      <c r="R19" s="105"/>
      <c r="S19" s="105" t="s">
        <v>50</v>
      </c>
      <c r="T19" s="106"/>
    </row>
    <row r="20" spans="1:24" ht="15.6" customHeight="1" thickTop="1">
      <c r="A20" s="7" t="s">
        <v>51</v>
      </c>
      <c r="D20" s="3"/>
      <c r="E20" s="3"/>
      <c r="F20" s="3"/>
      <c r="G20" s="3"/>
      <c r="H20" s="144" t="s">
        <v>50</v>
      </c>
      <c r="I20" s="145"/>
      <c r="J20" s="91">
        <v>0</v>
      </c>
      <c r="K20" s="92"/>
      <c r="L20" s="93"/>
      <c r="O20" s="107" t="s">
        <v>53</v>
      </c>
      <c r="P20" s="108"/>
      <c r="Q20" s="108"/>
      <c r="R20" s="108"/>
      <c r="S20" s="113">
        <v>330</v>
      </c>
      <c r="T20" s="114"/>
    </row>
    <row r="21" spans="1:24" ht="15.6" customHeight="1" thickBot="1">
      <c r="A21" s="2"/>
      <c r="B21" s="2"/>
      <c r="C21" s="3"/>
      <c r="D21" s="3"/>
      <c r="E21" s="3"/>
      <c r="F21" s="3"/>
      <c r="G21" s="3"/>
      <c r="H21" s="142" t="s">
        <v>15</v>
      </c>
      <c r="I21" s="143"/>
      <c r="J21" s="119">
        <f>J18+J19+J20</f>
        <v>0</v>
      </c>
      <c r="K21" s="120"/>
      <c r="L21" s="121"/>
      <c r="O21" s="109" t="s">
        <v>54</v>
      </c>
      <c r="P21" s="110"/>
      <c r="Q21" s="110"/>
      <c r="R21" s="110"/>
      <c r="S21" s="115">
        <v>440</v>
      </c>
      <c r="T21" s="116"/>
    </row>
    <row r="22" spans="1:24" ht="15.6" customHeight="1" thickBot="1">
      <c r="A22" s="2" t="s">
        <v>23</v>
      </c>
      <c r="B22" s="2"/>
      <c r="O22" s="111" t="s">
        <v>55</v>
      </c>
      <c r="P22" s="112"/>
      <c r="Q22" s="112"/>
      <c r="R22" s="112"/>
      <c r="S22" s="117">
        <v>660</v>
      </c>
      <c r="T22" s="118"/>
    </row>
    <row r="23" spans="1:24" ht="15.6" customHeight="1" thickBot="1">
      <c r="A23" s="8" t="s">
        <v>49</v>
      </c>
      <c r="B23" s="8"/>
    </row>
    <row r="24" spans="1:24" ht="16.2" customHeight="1" thickBot="1">
      <c r="B24" s="184" t="s">
        <v>7</v>
      </c>
      <c r="C24" s="181"/>
      <c r="D24" s="98" t="s">
        <v>9</v>
      </c>
      <c r="E24" s="181"/>
      <c r="F24" s="176" t="s">
        <v>10</v>
      </c>
      <c r="G24" s="176"/>
      <c r="H24" s="176" t="s">
        <v>11</v>
      </c>
      <c r="I24" s="176"/>
      <c r="J24" s="9" t="s">
        <v>12</v>
      </c>
      <c r="K24" s="98" t="s">
        <v>24</v>
      </c>
      <c r="L24" s="99"/>
    </row>
    <row r="25" spans="1:24" ht="14.1" customHeight="1" thickTop="1" thickBot="1">
      <c r="B25" s="185"/>
      <c r="C25" s="186"/>
      <c r="D25" s="182"/>
      <c r="E25" s="183"/>
      <c r="F25" s="134"/>
      <c r="G25" s="134"/>
      <c r="H25" s="134"/>
      <c r="I25" s="134"/>
      <c r="J25" s="10"/>
      <c r="K25" s="148">
        <f t="shared" ref="K25:K40" si="0">H25*J25</f>
        <v>0</v>
      </c>
      <c r="L25" s="149"/>
      <c r="O25" s="83" t="s">
        <v>39</v>
      </c>
      <c r="P25" s="38" t="s">
        <v>34</v>
      </c>
      <c r="Q25" s="38" t="s">
        <v>35</v>
      </c>
      <c r="R25" s="38" t="s">
        <v>36</v>
      </c>
      <c r="S25" s="39" t="s">
        <v>40</v>
      </c>
      <c r="T25" s="86" t="s">
        <v>48</v>
      </c>
      <c r="U25" s="40" t="s">
        <v>42</v>
      </c>
      <c r="V25" s="40" t="s">
        <v>9</v>
      </c>
      <c r="W25" s="40" t="s">
        <v>43</v>
      </c>
      <c r="X25" s="41" t="s">
        <v>44</v>
      </c>
    </row>
    <row r="26" spans="1:24" ht="14.1" customHeight="1" thickTop="1">
      <c r="B26" s="49"/>
      <c r="C26" s="50"/>
      <c r="D26" s="58"/>
      <c r="E26" s="59"/>
      <c r="F26" s="57"/>
      <c r="G26" s="57"/>
      <c r="H26" s="57"/>
      <c r="I26" s="57"/>
      <c r="J26" s="11"/>
      <c r="K26" s="94">
        <f t="shared" si="0"/>
        <v>0</v>
      </c>
      <c r="L26" s="95"/>
      <c r="O26" s="84"/>
      <c r="P26" s="12">
        <v>0.42499999999999999</v>
      </c>
      <c r="Q26" s="89" t="s">
        <v>37</v>
      </c>
      <c r="R26" s="12">
        <v>0.42499999999999999</v>
      </c>
      <c r="S26" s="13">
        <v>981</v>
      </c>
      <c r="T26" s="87"/>
      <c r="U26" s="43" t="s">
        <v>59</v>
      </c>
      <c r="V26" s="187" t="s">
        <v>46</v>
      </c>
      <c r="W26" s="14">
        <v>0.4</v>
      </c>
      <c r="X26" s="15">
        <v>988</v>
      </c>
    </row>
    <row r="27" spans="1:24" ht="14.1" customHeight="1">
      <c r="B27" s="49"/>
      <c r="C27" s="50"/>
      <c r="D27" s="58"/>
      <c r="E27" s="59"/>
      <c r="F27" s="57"/>
      <c r="G27" s="57"/>
      <c r="H27" s="57"/>
      <c r="I27" s="57"/>
      <c r="J27" s="11"/>
      <c r="K27" s="94">
        <f t="shared" si="0"/>
        <v>0</v>
      </c>
      <c r="L27" s="95"/>
      <c r="O27" s="84"/>
      <c r="P27" s="16">
        <v>0.45</v>
      </c>
      <c r="Q27" s="90"/>
      <c r="R27" s="16">
        <v>0.45</v>
      </c>
      <c r="S27" s="17">
        <v>981</v>
      </c>
      <c r="T27" s="87"/>
      <c r="U27" s="44" t="s">
        <v>45</v>
      </c>
      <c r="V27" s="188"/>
      <c r="W27" s="18">
        <v>0.42</v>
      </c>
      <c r="X27" s="19">
        <v>988</v>
      </c>
    </row>
    <row r="28" spans="1:24" ht="14.1" customHeight="1">
      <c r="B28" s="49"/>
      <c r="C28" s="50"/>
      <c r="D28" s="58"/>
      <c r="E28" s="59"/>
      <c r="F28" s="57"/>
      <c r="G28" s="57"/>
      <c r="H28" s="57"/>
      <c r="I28" s="57"/>
      <c r="J28" s="11"/>
      <c r="K28" s="94">
        <f t="shared" si="0"/>
        <v>0</v>
      </c>
      <c r="L28" s="95"/>
      <c r="O28" s="84"/>
      <c r="P28" s="16">
        <v>0.5</v>
      </c>
      <c r="Q28" s="90"/>
      <c r="R28" s="16">
        <v>0.5</v>
      </c>
      <c r="S28" s="17">
        <v>981</v>
      </c>
      <c r="T28" s="87"/>
      <c r="U28" s="44" t="s">
        <v>71</v>
      </c>
      <c r="V28" s="188"/>
      <c r="W28" s="20">
        <v>0.46</v>
      </c>
      <c r="X28" s="19">
        <v>988</v>
      </c>
    </row>
    <row r="29" spans="1:24" ht="14.1" customHeight="1">
      <c r="B29" s="49"/>
      <c r="C29" s="50"/>
      <c r="D29" s="58"/>
      <c r="E29" s="59"/>
      <c r="F29" s="57"/>
      <c r="G29" s="57"/>
      <c r="H29" s="57"/>
      <c r="I29" s="57"/>
      <c r="J29" s="11"/>
      <c r="K29" s="94">
        <f t="shared" si="0"/>
        <v>0</v>
      </c>
      <c r="L29" s="95"/>
      <c r="O29" s="84"/>
      <c r="P29" s="16">
        <v>0.52500000000000002</v>
      </c>
      <c r="Q29" s="90"/>
      <c r="R29" s="16">
        <v>0.52500000000000002</v>
      </c>
      <c r="S29" s="17">
        <v>981</v>
      </c>
      <c r="T29" s="87"/>
      <c r="U29" s="44" t="s">
        <v>72</v>
      </c>
      <c r="V29" s="188"/>
      <c r="W29" s="21">
        <v>0.5</v>
      </c>
      <c r="X29" s="19">
        <v>988</v>
      </c>
    </row>
    <row r="30" spans="1:24" ht="14.1" customHeight="1">
      <c r="B30" s="49"/>
      <c r="C30" s="50"/>
      <c r="D30" s="58"/>
      <c r="E30" s="59"/>
      <c r="F30" s="57"/>
      <c r="G30" s="57"/>
      <c r="H30" s="57"/>
      <c r="I30" s="57"/>
      <c r="J30" s="11"/>
      <c r="K30" s="94">
        <f t="shared" si="0"/>
        <v>0</v>
      </c>
      <c r="L30" s="95"/>
      <c r="O30" s="84"/>
      <c r="P30" s="16">
        <v>0.57499999999999996</v>
      </c>
      <c r="Q30" s="90"/>
      <c r="R30" s="16">
        <v>0.57499999999999996</v>
      </c>
      <c r="S30" s="17">
        <v>981</v>
      </c>
      <c r="T30" s="87"/>
      <c r="U30" s="44" t="s">
        <v>73</v>
      </c>
      <c r="V30" s="188"/>
      <c r="W30" s="21">
        <v>0.52</v>
      </c>
      <c r="X30" s="19">
        <v>988</v>
      </c>
    </row>
    <row r="31" spans="1:24" ht="14.1" customHeight="1">
      <c r="B31" s="49"/>
      <c r="C31" s="50"/>
      <c r="D31" s="58"/>
      <c r="E31" s="59"/>
      <c r="F31" s="57"/>
      <c r="G31" s="57"/>
      <c r="H31" s="57"/>
      <c r="I31" s="57"/>
      <c r="J31" s="11"/>
      <c r="K31" s="94">
        <f t="shared" si="0"/>
        <v>0</v>
      </c>
      <c r="L31" s="95"/>
      <c r="O31" s="84"/>
      <c r="P31" s="16">
        <v>0.65</v>
      </c>
      <c r="Q31" s="90"/>
      <c r="R31" s="16">
        <v>0.65</v>
      </c>
      <c r="S31" s="17">
        <v>981</v>
      </c>
      <c r="T31" s="87"/>
      <c r="U31" s="44" t="s">
        <v>74</v>
      </c>
      <c r="V31" s="188"/>
      <c r="W31" s="21">
        <v>0.56000000000000005</v>
      </c>
      <c r="X31" s="19">
        <v>988</v>
      </c>
    </row>
    <row r="32" spans="1:24" ht="14.1" customHeight="1">
      <c r="B32" s="49"/>
      <c r="C32" s="50"/>
      <c r="D32" s="58"/>
      <c r="E32" s="59"/>
      <c r="F32" s="58"/>
      <c r="G32" s="59"/>
      <c r="H32" s="58"/>
      <c r="I32" s="59"/>
      <c r="J32" s="11"/>
      <c r="K32" s="94">
        <f t="shared" si="0"/>
        <v>0</v>
      </c>
      <c r="L32" s="95"/>
      <c r="O32" s="84"/>
      <c r="P32" s="16">
        <v>0.72499999999999998</v>
      </c>
      <c r="Q32" s="90"/>
      <c r="R32" s="16">
        <v>0.72499999999999998</v>
      </c>
      <c r="S32" s="17">
        <v>981</v>
      </c>
      <c r="T32" s="87"/>
      <c r="U32" s="44" t="s">
        <v>75</v>
      </c>
      <c r="V32" s="188"/>
      <c r="W32" s="21">
        <v>0.57999999999999996</v>
      </c>
      <c r="X32" s="19">
        <v>988</v>
      </c>
    </row>
    <row r="33" spans="1:24" ht="14.1" customHeight="1">
      <c r="B33" s="49"/>
      <c r="C33" s="50"/>
      <c r="D33" s="58"/>
      <c r="E33" s="59"/>
      <c r="F33" s="58"/>
      <c r="G33" s="59"/>
      <c r="H33" s="58"/>
      <c r="I33" s="59"/>
      <c r="J33" s="11"/>
      <c r="K33" s="94">
        <f t="shared" si="0"/>
        <v>0</v>
      </c>
      <c r="L33" s="95"/>
      <c r="O33" s="84"/>
      <c r="P33" s="16">
        <v>0.77500000000000002</v>
      </c>
      <c r="Q33" s="90"/>
      <c r="R33" s="16">
        <v>0.77500000000000002</v>
      </c>
      <c r="S33" s="17">
        <v>981</v>
      </c>
      <c r="T33" s="87"/>
      <c r="U33" s="44" t="s">
        <v>76</v>
      </c>
      <c r="V33" s="188"/>
      <c r="W33" s="21">
        <v>0.62</v>
      </c>
      <c r="X33" s="19">
        <v>988</v>
      </c>
    </row>
    <row r="34" spans="1:24" ht="14.1" customHeight="1">
      <c r="B34" s="49"/>
      <c r="C34" s="50"/>
      <c r="D34" s="58"/>
      <c r="E34" s="59"/>
      <c r="F34" s="58"/>
      <c r="G34" s="59"/>
      <c r="H34" s="58"/>
      <c r="I34" s="59"/>
      <c r="J34" s="11"/>
      <c r="K34" s="94">
        <f t="shared" si="0"/>
        <v>0</v>
      </c>
      <c r="L34" s="95"/>
      <c r="O34" s="84"/>
      <c r="P34" s="22">
        <v>1010</v>
      </c>
      <c r="Q34" s="190" t="s">
        <v>38</v>
      </c>
      <c r="R34" s="191" t="s">
        <v>60</v>
      </c>
      <c r="S34" s="17">
        <v>1195</v>
      </c>
      <c r="T34" s="87"/>
      <c r="U34" s="44" t="s">
        <v>77</v>
      </c>
      <c r="V34" s="188"/>
      <c r="W34" s="21">
        <v>0.64</v>
      </c>
      <c r="X34" s="19">
        <v>988</v>
      </c>
    </row>
    <row r="35" spans="1:24" ht="14.1" customHeight="1">
      <c r="B35" s="49"/>
      <c r="C35" s="50"/>
      <c r="D35" s="58"/>
      <c r="E35" s="59"/>
      <c r="F35" s="58"/>
      <c r="G35" s="59"/>
      <c r="H35" s="58"/>
      <c r="I35" s="59"/>
      <c r="J35" s="11"/>
      <c r="K35" s="94">
        <f t="shared" si="0"/>
        <v>0</v>
      </c>
      <c r="L35" s="95"/>
      <c r="O35" s="84"/>
      <c r="P35" s="22">
        <v>1013</v>
      </c>
      <c r="Q35" s="190"/>
      <c r="R35" s="191"/>
      <c r="S35" s="17">
        <v>1110</v>
      </c>
      <c r="T35" s="87"/>
      <c r="U35" s="44" t="s">
        <v>78</v>
      </c>
      <c r="V35" s="188"/>
      <c r="W35" s="21">
        <v>0.66</v>
      </c>
      <c r="X35" s="19">
        <v>988</v>
      </c>
    </row>
    <row r="36" spans="1:24" ht="14.1" customHeight="1">
      <c r="B36" s="49"/>
      <c r="C36" s="50"/>
      <c r="D36" s="58"/>
      <c r="E36" s="59"/>
      <c r="F36" s="58"/>
      <c r="G36" s="59"/>
      <c r="H36" s="58"/>
      <c r="I36" s="59"/>
      <c r="J36" s="11"/>
      <c r="K36" s="94">
        <f t="shared" si="0"/>
        <v>0</v>
      </c>
      <c r="L36" s="95"/>
      <c r="O36" s="84"/>
      <c r="P36" s="22">
        <v>1014</v>
      </c>
      <c r="Q36" s="190"/>
      <c r="R36" s="191"/>
      <c r="S36" s="17">
        <v>1110</v>
      </c>
      <c r="T36" s="87"/>
      <c r="U36" s="44" t="s">
        <v>79</v>
      </c>
      <c r="V36" s="188"/>
      <c r="W36" s="21">
        <v>0.68</v>
      </c>
      <c r="X36" s="19">
        <v>988</v>
      </c>
    </row>
    <row r="37" spans="1:24" ht="14.1" customHeight="1">
      <c r="B37" s="49"/>
      <c r="C37" s="50"/>
      <c r="D37" s="58"/>
      <c r="E37" s="59"/>
      <c r="F37" s="57"/>
      <c r="G37" s="57"/>
      <c r="H37" s="57"/>
      <c r="I37" s="57"/>
      <c r="J37" s="11"/>
      <c r="K37" s="94">
        <f t="shared" si="0"/>
        <v>0</v>
      </c>
      <c r="L37" s="95"/>
      <c r="O37" s="84"/>
      <c r="P37" s="22">
        <v>1015</v>
      </c>
      <c r="Q37" s="190"/>
      <c r="R37" s="191"/>
      <c r="S37" s="17">
        <v>1110</v>
      </c>
      <c r="T37" s="87"/>
      <c r="U37" s="44" t="s">
        <v>80</v>
      </c>
      <c r="V37" s="188"/>
      <c r="W37" s="21">
        <v>0.7</v>
      </c>
      <c r="X37" s="19">
        <v>988</v>
      </c>
    </row>
    <row r="38" spans="1:24" ht="14.1" customHeight="1">
      <c r="B38" s="49"/>
      <c r="C38" s="50"/>
      <c r="D38" s="58"/>
      <c r="E38" s="59"/>
      <c r="F38" s="57"/>
      <c r="G38" s="57"/>
      <c r="H38" s="57"/>
      <c r="I38" s="57"/>
      <c r="J38" s="11"/>
      <c r="K38" s="94">
        <f t="shared" si="0"/>
        <v>0</v>
      </c>
      <c r="L38" s="95"/>
      <c r="O38" s="84"/>
      <c r="P38" s="22">
        <v>1017</v>
      </c>
      <c r="Q38" s="190"/>
      <c r="R38" s="191"/>
      <c r="S38" s="17">
        <v>1110</v>
      </c>
      <c r="T38" s="87"/>
      <c r="U38" s="44" t="s">
        <v>81</v>
      </c>
      <c r="V38" s="188"/>
      <c r="W38" s="21">
        <v>0.73</v>
      </c>
      <c r="X38" s="19">
        <v>988</v>
      </c>
    </row>
    <row r="39" spans="1:24" ht="14.1" customHeight="1">
      <c r="B39" s="49"/>
      <c r="C39" s="50"/>
      <c r="D39" s="58"/>
      <c r="E39" s="59"/>
      <c r="F39" s="57"/>
      <c r="G39" s="57"/>
      <c r="H39" s="57"/>
      <c r="I39" s="57"/>
      <c r="J39" s="11"/>
      <c r="K39" s="94">
        <f t="shared" si="0"/>
        <v>0</v>
      </c>
      <c r="L39" s="95"/>
      <c r="O39" s="84"/>
      <c r="P39" s="22">
        <v>1018</v>
      </c>
      <c r="Q39" s="190"/>
      <c r="R39" s="191"/>
      <c r="S39" s="17">
        <v>1110</v>
      </c>
      <c r="T39" s="87"/>
      <c r="U39" s="44" t="s">
        <v>82</v>
      </c>
      <c r="V39" s="188"/>
      <c r="W39" s="20">
        <v>0.76</v>
      </c>
      <c r="X39" s="19">
        <v>988</v>
      </c>
    </row>
    <row r="40" spans="1:24" ht="14.1" customHeight="1" thickBot="1">
      <c r="B40" s="177"/>
      <c r="C40" s="178"/>
      <c r="D40" s="179"/>
      <c r="E40" s="180"/>
      <c r="F40" s="139"/>
      <c r="G40" s="139"/>
      <c r="H40" s="139"/>
      <c r="I40" s="139"/>
      <c r="J40" s="23"/>
      <c r="K40" s="94">
        <f t="shared" si="0"/>
        <v>0</v>
      </c>
      <c r="L40" s="95"/>
      <c r="O40" s="84"/>
      <c r="P40" s="22">
        <v>1019</v>
      </c>
      <c r="Q40" s="190"/>
      <c r="R40" s="191"/>
      <c r="S40" s="17">
        <v>1110</v>
      </c>
      <c r="T40" s="87"/>
      <c r="U40" s="44" t="s">
        <v>83</v>
      </c>
      <c r="V40" s="188"/>
      <c r="W40" s="20">
        <v>0.79</v>
      </c>
      <c r="X40" s="19">
        <v>988</v>
      </c>
    </row>
    <row r="41" spans="1:24" ht="16.350000000000001" customHeight="1">
      <c r="D41" s="47" t="s">
        <v>107</v>
      </c>
      <c r="E41" s="47"/>
      <c r="F41" s="73">
        <f>K41/1.1</f>
        <v>0</v>
      </c>
      <c r="G41" s="73"/>
      <c r="H41" s="197" t="s">
        <v>109</v>
      </c>
      <c r="I41" s="197"/>
      <c r="J41" s="198"/>
      <c r="K41" s="100">
        <f>SUM(K25:L40)</f>
        <v>0</v>
      </c>
      <c r="L41" s="101"/>
      <c r="O41" s="84"/>
      <c r="P41" s="22">
        <v>1021</v>
      </c>
      <c r="Q41" s="190"/>
      <c r="R41" s="191"/>
      <c r="S41" s="17">
        <v>1110</v>
      </c>
      <c r="T41" s="87"/>
      <c r="U41" s="44" t="s">
        <v>84</v>
      </c>
      <c r="V41" s="188"/>
      <c r="W41" s="20">
        <v>0.82</v>
      </c>
      <c r="X41" s="19">
        <v>988</v>
      </c>
    </row>
    <row r="42" spans="1:24" ht="16.350000000000001" customHeight="1">
      <c r="D42" s="48" t="s">
        <v>108</v>
      </c>
      <c r="E42" s="48"/>
      <c r="F42" s="146">
        <f>F41*0.1</f>
        <v>0</v>
      </c>
      <c r="G42" s="146"/>
      <c r="H42" s="199" t="s">
        <v>14</v>
      </c>
      <c r="I42" s="199"/>
      <c r="J42" s="200"/>
      <c r="K42" s="102"/>
      <c r="L42" s="103"/>
      <c r="O42" s="84"/>
      <c r="P42" s="22">
        <v>1023</v>
      </c>
      <c r="Q42" s="190"/>
      <c r="R42" s="191"/>
      <c r="S42" s="17">
        <v>1266</v>
      </c>
      <c r="T42" s="87"/>
      <c r="U42" s="44" t="s">
        <v>85</v>
      </c>
      <c r="V42" s="188"/>
      <c r="W42" s="20">
        <v>0.85</v>
      </c>
      <c r="X42" s="19">
        <v>988</v>
      </c>
    </row>
    <row r="43" spans="1:24" ht="16.350000000000001" customHeight="1">
      <c r="A43" s="24" t="s">
        <v>56</v>
      </c>
      <c r="F43" s="25"/>
      <c r="G43" s="26"/>
      <c r="H43" s="204" t="s">
        <v>50</v>
      </c>
      <c r="I43" s="199"/>
      <c r="J43" s="200"/>
      <c r="K43" s="92">
        <v>0</v>
      </c>
      <c r="L43" s="93"/>
      <c r="O43" s="84"/>
      <c r="P43" s="22">
        <v>1026</v>
      </c>
      <c r="Q43" s="190"/>
      <c r="R43" s="191"/>
      <c r="S43" s="17">
        <v>1266</v>
      </c>
      <c r="T43" s="87"/>
      <c r="U43" s="44" t="s">
        <v>86</v>
      </c>
      <c r="V43" s="188"/>
      <c r="W43" s="20">
        <v>0.88</v>
      </c>
      <c r="X43" s="19">
        <v>988</v>
      </c>
    </row>
    <row r="44" spans="1:24" ht="18.600000000000001" customHeight="1" thickBot="1">
      <c r="F44" s="74"/>
      <c r="G44" s="75"/>
      <c r="H44" s="201" t="s">
        <v>15</v>
      </c>
      <c r="I44" s="202"/>
      <c r="J44" s="203"/>
      <c r="K44" s="96">
        <f>K41+K42+K43</f>
        <v>0</v>
      </c>
      <c r="L44" s="97"/>
      <c r="O44" s="84"/>
      <c r="P44" s="22">
        <v>1027</v>
      </c>
      <c r="Q44" s="190"/>
      <c r="R44" s="191"/>
      <c r="S44" s="17">
        <v>1266</v>
      </c>
      <c r="T44" s="87"/>
      <c r="U44" s="44" t="s">
        <v>87</v>
      </c>
      <c r="V44" s="188"/>
      <c r="W44" s="20">
        <v>0.91</v>
      </c>
      <c r="X44" s="19">
        <v>988</v>
      </c>
    </row>
    <row r="45" spans="1:24" ht="12.75" customHeight="1" thickBot="1">
      <c r="A45" s="27"/>
      <c r="B45" s="28" t="s">
        <v>22</v>
      </c>
      <c r="O45" s="84"/>
      <c r="P45" s="22">
        <v>1029</v>
      </c>
      <c r="Q45" s="190"/>
      <c r="R45" s="191"/>
      <c r="S45" s="17">
        <v>1266</v>
      </c>
      <c r="T45" s="87"/>
      <c r="U45" s="44" t="s">
        <v>88</v>
      </c>
      <c r="V45" s="189"/>
      <c r="W45" s="20">
        <v>0.94</v>
      </c>
      <c r="X45" s="19">
        <v>988</v>
      </c>
    </row>
    <row r="46" spans="1:24" ht="15" customHeight="1">
      <c r="A46" s="29"/>
      <c r="B46" s="76" t="s">
        <v>16</v>
      </c>
      <c r="C46" s="77"/>
      <c r="D46" s="62" t="s">
        <v>17</v>
      </c>
      <c r="E46" s="63"/>
      <c r="F46" s="63"/>
      <c r="G46" s="64"/>
      <c r="H46" s="30" t="s">
        <v>70</v>
      </c>
      <c r="O46" s="84"/>
      <c r="P46" s="22">
        <v>1030</v>
      </c>
      <c r="Q46" s="190"/>
      <c r="R46" s="191"/>
      <c r="S46" s="17">
        <v>1266</v>
      </c>
      <c r="T46" s="87"/>
      <c r="U46" s="44" t="s">
        <v>89</v>
      </c>
      <c r="V46" s="192" t="s">
        <v>47</v>
      </c>
      <c r="W46" s="21">
        <v>0.98</v>
      </c>
      <c r="X46" s="19">
        <v>988</v>
      </c>
    </row>
    <row r="47" spans="1:24" ht="15" customHeight="1" thickBot="1">
      <c r="A47" s="29"/>
      <c r="B47" s="78"/>
      <c r="C47" s="79"/>
      <c r="D47" s="80" t="s">
        <v>102</v>
      </c>
      <c r="E47" s="81"/>
      <c r="F47" s="80" t="s">
        <v>103</v>
      </c>
      <c r="G47" s="82"/>
      <c r="H47" s="30"/>
      <c r="O47" s="84"/>
      <c r="P47" s="22">
        <v>1032</v>
      </c>
      <c r="Q47" s="190"/>
      <c r="R47" s="191"/>
      <c r="S47" s="17">
        <v>1266</v>
      </c>
      <c r="T47" s="87"/>
      <c r="U47" s="44" t="s">
        <v>90</v>
      </c>
      <c r="V47" s="193"/>
      <c r="W47" s="21">
        <v>1</v>
      </c>
      <c r="X47" s="19">
        <v>988</v>
      </c>
    </row>
    <row r="48" spans="1:24" ht="15" customHeight="1" thickTop="1">
      <c r="A48" s="31"/>
      <c r="B48" s="65" t="s">
        <v>19</v>
      </c>
      <c r="C48" s="66"/>
      <c r="D48" s="67" t="s">
        <v>110</v>
      </c>
      <c r="E48" s="67"/>
      <c r="F48" s="68" t="s">
        <v>115</v>
      </c>
      <c r="G48" s="69"/>
      <c r="O48" s="84"/>
      <c r="P48" s="22">
        <v>1111</v>
      </c>
      <c r="Q48" s="190"/>
      <c r="R48" s="191"/>
      <c r="S48" s="17">
        <v>1266</v>
      </c>
      <c r="T48" s="87"/>
      <c r="U48" s="44" t="s">
        <v>91</v>
      </c>
      <c r="V48" s="193"/>
      <c r="W48" s="21">
        <v>0.82</v>
      </c>
      <c r="X48" s="19">
        <v>1227</v>
      </c>
    </row>
    <row r="49" spans="2:24" ht="15" customHeight="1">
      <c r="B49" s="60" t="s">
        <v>62</v>
      </c>
      <c r="C49" s="61"/>
      <c r="D49" s="70" t="s">
        <v>111</v>
      </c>
      <c r="E49" s="70"/>
      <c r="F49" s="71" t="s">
        <v>18</v>
      </c>
      <c r="G49" s="72"/>
      <c r="O49" s="84"/>
      <c r="P49" s="22">
        <v>0.65</v>
      </c>
      <c r="Q49" s="195" t="s">
        <v>41</v>
      </c>
      <c r="R49" s="32">
        <v>0.65</v>
      </c>
      <c r="S49" s="17">
        <v>1881</v>
      </c>
      <c r="T49" s="87"/>
      <c r="U49" s="44" t="s">
        <v>92</v>
      </c>
      <c r="V49" s="193"/>
      <c r="W49" s="21">
        <v>0.85</v>
      </c>
      <c r="X49" s="19">
        <v>1227</v>
      </c>
    </row>
    <row r="50" spans="2:24" ht="15" customHeight="1" thickBot="1">
      <c r="B50" s="60" t="s">
        <v>94</v>
      </c>
      <c r="C50" s="61"/>
      <c r="D50" s="70" t="s">
        <v>112</v>
      </c>
      <c r="E50" s="70"/>
      <c r="F50" s="71" t="s">
        <v>18</v>
      </c>
      <c r="G50" s="72"/>
      <c r="O50" s="84"/>
      <c r="P50" s="22">
        <v>0.7</v>
      </c>
      <c r="Q50" s="90"/>
      <c r="R50" s="32">
        <v>0.7</v>
      </c>
      <c r="S50" s="17">
        <v>1971</v>
      </c>
      <c r="T50" s="88"/>
      <c r="U50" s="45" t="s">
        <v>93</v>
      </c>
      <c r="V50" s="194"/>
      <c r="W50" s="33">
        <v>0.88</v>
      </c>
      <c r="X50" s="34">
        <v>1227</v>
      </c>
    </row>
    <row r="51" spans="2:24" ht="15" customHeight="1">
      <c r="B51" s="60" t="s">
        <v>63</v>
      </c>
      <c r="C51" s="61"/>
      <c r="D51" s="70" t="s">
        <v>95</v>
      </c>
      <c r="E51" s="70"/>
      <c r="F51" s="71" t="s">
        <v>18</v>
      </c>
      <c r="G51" s="72"/>
      <c r="I51" s="1" t="s">
        <v>104</v>
      </c>
      <c r="O51" s="84"/>
      <c r="P51" s="22">
        <v>0.75</v>
      </c>
      <c r="Q51" s="90"/>
      <c r="R51" s="32">
        <v>0.75</v>
      </c>
      <c r="S51" s="17">
        <v>2059</v>
      </c>
      <c r="T51"/>
      <c r="U51"/>
      <c r="V51"/>
      <c r="W51"/>
      <c r="X51"/>
    </row>
    <row r="52" spans="2:24" ht="13.8">
      <c r="B52" s="174" t="s">
        <v>64</v>
      </c>
      <c r="C52" s="175"/>
      <c r="D52" s="71" t="s">
        <v>113</v>
      </c>
      <c r="E52" s="71"/>
      <c r="F52" s="71" t="s">
        <v>18</v>
      </c>
      <c r="G52" s="72"/>
      <c r="I52" s="1" t="s">
        <v>105</v>
      </c>
      <c r="O52" s="84"/>
      <c r="P52" s="35">
        <v>0.8</v>
      </c>
      <c r="Q52" s="90"/>
      <c r="R52" s="35">
        <v>0.8</v>
      </c>
      <c r="S52" s="17">
        <v>2149</v>
      </c>
      <c r="T52"/>
      <c r="U52"/>
      <c r="V52"/>
      <c r="W52"/>
      <c r="X52"/>
    </row>
    <row r="53" spans="2:24" ht="13.8">
      <c r="B53" s="174" t="s">
        <v>65</v>
      </c>
      <c r="C53" s="175"/>
      <c r="D53" s="71" t="s">
        <v>111</v>
      </c>
      <c r="E53" s="71"/>
      <c r="F53" s="71" t="s">
        <v>18</v>
      </c>
      <c r="G53" s="72"/>
      <c r="I53" s="1" t="s">
        <v>106</v>
      </c>
      <c r="O53" s="84"/>
      <c r="P53" s="35">
        <v>0.85</v>
      </c>
      <c r="Q53" s="90"/>
      <c r="R53" s="35">
        <v>0.85</v>
      </c>
      <c r="S53" s="17">
        <v>2209</v>
      </c>
      <c r="T53"/>
      <c r="U53"/>
      <c r="V53"/>
      <c r="W53"/>
      <c r="X53"/>
    </row>
    <row r="54" spans="2:24" ht="13.8">
      <c r="B54" s="174" t="s">
        <v>66</v>
      </c>
      <c r="C54" s="175"/>
      <c r="D54" s="71" t="s">
        <v>114</v>
      </c>
      <c r="E54" s="71"/>
      <c r="F54" s="71" t="s">
        <v>116</v>
      </c>
      <c r="G54" s="72"/>
      <c r="O54" s="84"/>
      <c r="P54" s="35">
        <v>0.9</v>
      </c>
      <c r="Q54" s="90"/>
      <c r="R54" s="35">
        <v>0.9</v>
      </c>
      <c r="S54" s="17">
        <v>2306</v>
      </c>
      <c r="T54"/>
      <c r="U54"/>
      <c r="V54"/>
      <c r="W54"/>
      <c r="X54"/>
    </row>
    <row r="55" spans="2:24" ht="14.4" thickBot="1">
      <c r="B55" s="205" t="s">
        <v>67</v>
      </c>
      <c r="C55" s="206"/>
      <c r="D55" s="55" t="s">
        <v>68</v>
      </c>
      <c r="E55" s="55"/>
      <c r="F55" s="55"/>
      <c r="G55" s="56"/>
      <c r="O55" s="84"/>
      <c r="P55" s="35">
        <v>0.95</v>
      </c>
      <c r="Q55" s="90"/>
      <c r="R55" s="35">
        <v>0.95</v>
      </c>
      <c r="S55" s="17">
        <v>2358</v>
      </c>
      <c r="T55"/>
      <c r="U55"/>
      <c r="V55"/>
      <c r="W55"/>
      <c r="X55"/>
    </row>
    <row r="56" spans="2:24" ht="14.4" thickBot="1">
      <c r="O56" s="85"/>
      <c r="P56" s="36">
        <v>1</v>
      </c>
      <c r="Q56" s="196"/>
      <c r="R56" s="36">
        <v>1</v>
      </c>
      <c r="S56" s="37">
        <v>2452</v>
      </c>
      <c r="T56"/>
      <c r="U56"/>
      <c r="V56"/>
      <c r="W56"/>
      <c r="X56"/>
    </row>
  </sheetData>
  <mergeCells count="192">
    <mergeCell ref="F33:G33"/>
    <mergeCell ref="D53:E53"/>
    <mergeCell ref="F29:G29"/>
    <mergeCell ref="H29:I29"/>
    <mergeCell ref="F30:G30"/>
    <mergeCell ref="B33:C33"/>
    <mergeCell ref="B53:C53"/>
    <mergeCell ref="B54:C54"/>
    <mergeCell ref="B55:C55"/>
    <mergeCell ref="D51:E51"/>
    <mergeCell ref="F52:G52"/>
    <mergeCell ref="B51:C51"/>
    <mergeCell ref="B31:C31"/>
    <mergeCell ref="B32:C32"/>
    <mergeCell ref="D52:E52"/>
    <mergeCell ref="F53:G53"/>
    <mergeCell ref="F54:G54"/>
    <mergeCell ref="D31:E31"/>
    <mergeCell ref="D32:E32"/>
    <mergeCell ref="D33:E33"/>
    <mergeCell ref="D34:E34"/>
    <mergeCell ref="D35:E35"/>
    <mergeCell ref="D50:E50"/>
    <mergeCell ref="F50:G50"/>
    <mergeCell ref="F34:G34"/>
    <mergeCell ref="F32:G32"/>
    <mergeCell ref="V26:V45"/>
    <mergeCell ref="Q34:Q48"/>
    <mergeCell ref="R34:R48"/>
    <mergeCell ref="V46:V50"/>
    <mergeCell ref="Q49:Q56"/>
    <mergeCell ref="H41:J41"/>
    <mergeCell ref="H42:J42"/>
    <mergeCell ref="H44:J44"/>
    <mergeCell ref="H43:J43"/>
    <mergeCell ref="K43:L43"/>
    <mergeCell ref="H28:I28"/>
    <mergeCell ref="K29:L29"/>
    <mergeCell ref="K30:L30"/>
    <mergeCell ref="K31:L31"/>
    <mergeCell ref="K32:L32"/>
    <mergeCell ref="K33:L33"/>
    <mergeCell ref="K34:L34"/>
    <mergeCell ref="H30:I30"/>
    <mergeCell ref="K28:L28"/>
    <mergeCell ref="H34:I34"/>
    <mergeCell ref="H32:I32"/>
    <mergeCell ref="H27:I27"/>
    <mergeCell ref="H40:I40"/>
    <mergeCell ref="H33:I33"/>
    <mergeCell ref="B38:C38"/>
    <mergeCell ref="B39:C39"/>
    <mergeCell ref="B40:C40"/>
    <mergeCell ref="D38:E38"/>
    <mergeCell ref="D39:E39"/>
    <mergeCell ref="D40:E40"/>
    <mergeCell ref="D24:E24"/>
    <mergeCell ref="D25:E25"/>
    <mergeCell ref="D26:E26"/>
    <mergeCell ref="D27:E27"/>
    <mergeCell ref="D28:E28"/>
    <mergeCell ref="D29:E29"/>
    <mergeCell ref="B24:C24"/>
    <mergeCell ref="B25:C25"/>
    <mergeCell ref="B26:C26"/>
    <mergeCell ref="B27:C27"/>
    <mergeCell ref="B28:C28"/>
    <mergeCell ref="B35:C35"/>
    <mergeCell ref="B30:C30"/>
    <mergeCell ref="D30:E30"/>
    <mergeCell ref="B36:C36"/>
    <mergeCell ref="B37:C37"/>
    <mergeCell ref="D36:E36"/>
    <mergeCell ref="D37:E37"/>
    <mergeCell ref="K26:L26"/>
    <mergeCell ref="L13:M13"/>
    <mergeCell ref="J18:L18"/>
    <mergeCell ref="J16:L16"/>
    <mergeCell ref="D54:E54"/>
    <mergeCell ref="F51:G51"/>
    <mergeCell ref="F15:G15"/>
    <mergeCell ref="H15:I15"/>
    <mergeCell ref="J15:L15"/>
    <mergeCell ref="C15:E15"/>
    <mergeCell ref="B52:C52"/>
    <mergeCell ref="F28:G28"/>
    <mergeCell ref="F27:G27"/>
    <mergeCell ref="C17:E17"/>
    <mergeCell ref="H25:I25"/>
    <mergeCell ref="F24:G24"/>
    <mergeCell ref="H24:I24"/>
    <mergeCell ref="F37:G37"/>
    <mergeCell ref="H37:I37"/>
    <mergeCell ref="F35:G35"/>
    <mergeCell ref="H35:I35"/>
    <mergeCell ref="H36:I36"/>
    <mergeCell ref="F40:G40"/>
    <mergeCell ref="F42:G42"/>
    <mergeCell ref="H17:I17"/>
    <mergeCell ref="K25:L25"/>
    <mergeCell ref="A1:M1"/>
    <mergeCell ref="A2:B2"/>
    <mergeCell ref="A3:B3"/>
    <mergeCell ref="A4:B4"/>
    <mergeCell ref="C2:G2"/>
    <mergeCell ref="C6:L6"/>
    <mergeCell ref="C7:G7"/>
    <mergeCell ref="C8:I8"/>
    <mergeCell ref="I2:M2"/>
    <mergeCell ref="C4:G4"/>
    <mergeCell ref="C5:L5"/>
    <mergeCell ref="A7:B7"/>
    <mergeCell ref="A8:B8"/>
    <mergeCell ref="J8:K8"/>
    <mergeCell ref="J12:K12"/>
    <mergeCell ref="L12:M12"/>
    <mergeCell ref="H13:I13"/>
    <mergeCell ref="J13:K13"/>
    <mergeCell ref="J17:L17"/>
    <mergeCell ref="J20:L20"/>
    <mergeCell ref="S22:T22"/>
    <mergeCell ref="J21:L21"/>
    <mergeCell ref="B29:C29"/>
    <mergeCell ref="C3:G3"/>
    <mergeCell ref="A9:I9"/>
    <mergeCell ref="A5:B5"/>
    <mergeCell ref="A6:B6"/>
    <mergeCell ref="F26:G26"/>
    <mergeCell ref="F17:G17"/>
    <mergeCell ref="A12:A13"/>
    <mergeCell ref="B13:C13"/>
    <mergeCell ref="D13:E13"/>
    <mergeCell ref="F13:G13"/>
    <mergeCell ref="F25:G25"/>
    <mergeCell ref="B12:C12"/>
    <mergeCell ref="D12:E12"/>
    <mergeCell ref="F12:G12"/>
    <mergeCell ref="H12:I12"/>
    <mergeCell ref="C16:E16"/>
    <mergeCell ref="F16:G16"/>
    <mergeCell ref="H16:I16"/>
    <mergeCell ref="H21:I21"/>
    <mergeCell ref="H20:I20"/>
    <mergeCell ref="H26:I26"/>
    <mergeCell ref="F47:G47"/>
    <mergeCell ref="H31:I31"/>
    <mergeCell ref="O25:O56"/>
    <mergeCell ref="T25:T50"/>
    <mergeCell ref="Q26:Q33"/>
    <mergeCell ref="J19:L19"/>
    <mergeCell ref="K35:L35"/>
    <mergeCell ref="K36:L36"/>
    <mergeCell ref="K37:L37"/>
    <mergeCell ref="K38:L38"/>
    <mergeCell ref="K44:L44"/>
    <mergeCell ref="K39:L39"/>
    <mergeCell ref="K40:L40"/>
    <mergeCell ref="K24:L24"/>
    <mergeCell ref="K27:L27"/>
    <mergeCell ref="K41:L41"/>
    <mergeCell ref="K42:L42"/>
    <mergeCell ref="O19:R19"/>
    <mergeCell ref="S19:T19"/>
    <mergeCell ref="O20:R20"/>
    <mergeCell ref="O21:R21"/>
    <mergeCell ref="O22:R22"/>
    <mergeCell ref="S20:T20"/>
    <mergeCell ref="S21:T21"/>
    <mergeCell ref="D41:E41"/>
    <mergeCell ref="D42:E42"/>
    <mergeCell ref="B34:C34"/>
    <mergeCell ref="H18:I18"/>
    <mergeCell ref="H19:I19"/>
    <mergeCell ref="D55:G55"/>
    <mergeCell ref="F38:G38"/>
    <mergeCell ref="H38:I38"/>
    <mergeCell ref="F39:G39"/>
    <mergeCell ref="H39:I39"/>
    <mergeCell ref="F36:G36"/>
    <mergeCell ref="F31:G31"/>
    <mergeCell ref="B50:C50"/>
    <mergeCell ref="B49:C49"/>
    <mergeCell ref="D46:G46"/>
    <mergeCell ref="B48:C48"/>
    <mergeCell ref="D48:E48"/>
    <mergeCell ref="F48:G48"/>
    <mergeCell ref="D49:E49"/>
    <mergeCell ref="F49:G49"/>
    <mergeCell ref="F41:G41"/>
    <mergeCell ref="F44:G44"/>
    <mergeCell ref="B46:C47"/>
    <mergeCell ref="D47:E47"/>
  </mergeCells>
  <phoneticPr fontId="2"/>
  <dataValidations count="6">
    <dataValidation type="list" allowBlank="1" showInputMessage="1" showErrorMessage="1" sqref="J8:K8" xr:uid="{00000000-0002-0000-0000-000000000000}">
      <formula1>"選んでください, 銀行振込, 郵便振込, 代引き, オンラインカード決済"</formula1>
    </dataValidation>
    <dataValidation type="list" allowBlank="1" showInputMessage="1" showErrorMessage="1" sqref="B25:B40" xr:uid="{00000000-0002-0000-0000-000001000000}">
      <formula1>"アキーラ, ピラミッド"</formula1>
    </dataValidation>
    <dataValidation type="list" allowBlank="1" showInputMessage="1" showErrorMessage="1" sqref="D25:D40" xr:uid="{00000000-0002-0000-0000-000002000000}">
      <formula1>"ナイルガット, 研磨ナイロン, 巻き線, フレット"</formula1>
    </dataValidation>
    <dataValidation type="list" showInputMessage="1" showErrorMessage="1" sqref="C17:E17" xr:uid="{00000000-0002-0000-0000-000003000000}">
      <formula1>"　,１, ２, ３, ４, ５, ６"</formula1>
    </dataValidation>
    <dataValidation type="list" allowBlank="1" showInputMessage="1" showErrorMessage="1" sqref="J20:L20 K43:L43" xr:uid="{00000000-0002-0000-0000-000004000000}">
      <formula1>"\0, \330, \440, \660"</formula1>
    </dataValidation>
    <dataValidation type="list" allowBlank="1" showInputMessage="1" showErrorMessage="1" promptTitle="Plan 1" prompt="\13,904" sqref="C16:E16" xr:uid="{30905A39-5A9E-477F-B4A6-15A79040AB88}">
      <formula1>"　,0,１, ２, ３, ４, ５, ６"</formula1>
    </dataValidation>
  </dataValidations>
  <pageMargins left="0.9055118110236221" right="0.70866141732283472" top="0.39370078740157483" bottom="0" header="0.31496062992125984" footer="0.19685039370078741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defaultRowHeight="13.2"/>
  <sheetData>
    <row r="1" spans="1:2">
      <c r="A1">
        <v>0</v>
      </c>
    </row>
    <row r="2" spans="1:2">
      <c r="A2">
        <v>1</v>
      </c>
      <c r="B2" s="46">
        <v>13904</v>
      </c>
    </row>
    <row r="3" spans="1:2">
      <c r="A3">
        <v>2</v>
      </c>
      <c r="B3" s="46">
        <v>13762</v>
      </c>
    </row>
    <row r="4" spans="1:2">
      <c r="A4">
        <v>3</v>
      </c>
      <c r="B4" s="46">
        <v>15749</v>
      </c>
    </row>
    <row r="5" spans="1:2">
      <c r="A5">
        <v>4</v>
      </c>
      <c r="B5" s="46">
        <v>25412</v>
      </c>
    </row>
    <row r="6" spans="1:2">
      <c r="A6">
        <v>5</v>
      </c>
      <c r="B6" s="46">
        <v>25312</v>
      </c>
    </row>
    <row r="7" spans="1:2">
      <c r="A7">
        <v>6</v>
      </c>
      <c r="B7" s="46">
        <v>25468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リスト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Takshiro</dc:creator>
  <cp:lastModifiedBy>Takahiro Yamashita</cp:lastModifiedBy>
  <cp:lastPrinted>2021-04-14T10:25:18Z</cp:lastPrinted>
  <dcterms:created xsi:type="dcterms:W3CDTF">2016-01-28T05:43:49Z</dcterms:created>
  <dcterms:modified xsi:type="dcterms:W3CDTF">2026-07-25T06:21:33Z</dcterms:modified>
</cp:coreProperties>
</file>